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X:\Public\Temp\Archieved\Gov.bond\"/>
    </mc:Choice>
  </mc:AlternateContent>
  <xr:revisionPtr revIDLastSave="0" documentId="13_ncr:1_{DAE1C8DD-2A25-4BC0-B452-94496F2D04C9}" xr6:coauthVersionLast="47" xr6:coauthVersionMax="47" xr10:uidLastSave="{00000000-0000-0000-0000-000000000000}"/>
  <bookViews>
    <workbookView xWindow="-120" yWindow="-120" windowWidth="29040" windowHeight="15840" xr2:uid="{E86A6E94-22EC-498B-8462-B61E6F28EFF5}"/>
  </bookViews>
  <sheets>
    <sheet name="NCD &amp; GB Data " sheetId="30" r:id="rId1"/>
    <sheet name="LPCO Data" sheetId="33" r:id="rId2"/>
    <sheet name="Outstanding Securities" sheetId="35" r:id="rId3"/>
    <sheet name="NCD Rate" sheetId="1" state="hidden" r:id="rId4"/>
  </sheets>
  <definedNames>
    <definedName name="_xlnm._FilterDatabase" localSheetId="0" hidden="1">'NCD &amp; GB Data '!$Q$5:$Q$1233</definedName>
    <definedName name="_xlnm._FilterDatabase" localSheetId="2" hidden="1">'Outstanding Securities'!$A$2:$J$2</definedName>
    <definedName name="solver_adj" localSheetId="3" hidden="1">'NCD Rate'!#REF!</definedName>
    <definedName name="solver_cvg" localSheetId="3" hidden="1">0.0001</definedName>
    <definedName name="solver_drv" localSheetId="3" hidden="1">1</definedName>
    <definedName name="solver_eng" localSheetId="3" hidden="1">1</definedName>
    <definedName name="solver_est" localSheetId="3" hidden="1">1</definedName>
    <definedName name="solver_itr" localSheetId="3" hidden="1">2147483647</definedName>
    <definedName name="solver_mip" localSheetId="3" hidden="1">2147483647</definedName>
    <definedName name="solver_mni" localSheetId="3" hidden="1">30</definedName>
    <definedName name="solver_mrt" localSheetId="3" hidden="1">0.075</definedName>
    <definedName name="solver_msl" localSheetId="3" hidden="1">2</definedName>
    <definedName name="solver_neg" localSheetId="3" hidden="1">1</definedName>
    <definedName name="solver_nod" localSheetId="3" hidden="1">2147483647</definedName>
    <definedName name="solver_num" localSheetId="3" hidden="1">0</definedName>
    <definedName name="solver_nwt" localSheetId="3" hidden="1">1</definedName>
    <definedName name="solver_opt" localSheetId="3" hidden="1">'NCD Rate'!#REF!</definedName>
    <definedName name="solver_pre" localSheetId="3" hidden="1">0.000001</definedName>
    <definedName name="solver_rbv" localSheetId="3" hidden="1">1</definedName>
    <definedName name="solver_rlx" localSheetId="3" hidden="1">2</definedName>
    <definedName name="solver_rsd" localSheetId="3" hidden="1">0</definedName>
    <definedName name="solver_scl" localSheetId="3" hidden="1">1</definedName>
    <definedName name="solver_sho" localSheetId="3" hidden="1">2</definedName>
    <definedName name="solver_ssz" localSheetId="3" hidden="1">100</definedName>
    <definedName name="solver_tim" localSheetId="3" hidden="1">2147483647</definedName>
    <definedName name="solver_tol" localSheetId="3" hidden="1">0.01</definedName>
    <definedName name="solver_typ" localSheetId="3" hidden="1">2</definedName>
    <definedName name="solver_val" localSheetId="3" hidden="1">0</definedName>
    <definedName name="solver_ver" localSheetId="3" hidden="1">3</definedName>
    <definedName name="Teno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35" l="1" a="1"/>
  <c r="B3" i="35" s="1"/>
  <c r="BH49" i="1"/>
  <c r="BM39" i="1" a="1"/>
  <c r="BM39" i="1" s="1"/>
  <c r="BR4" i="1"/>
  <c r="BR3" i="1"/>
  <c r="BQ3" i="1"/>
  <c r="BR2" i="1"/>
  <c r="BQ4" i="1"/>
  <c r="BO4" i="1"/>
  <c r="BO3" i="1"/>
  <c r="BQ2" i="1"/>
  <c r="BP4" i="1"/>
  <c r="BP3" i="1"/>
  <c r="BP2" i="1"/>
  <c r="BN2" i="1"/>
  <c r="BN3" i="1"/>
  <c r="BO2" i="1"/>
  <c r="BO9" i="1"/>
  <c r="BN4" i="1"/>
  <c r="BN9" i="1"/>
  <c r="BJ2" i="1"/>
  <c r="BM4" i="1"/>
  <c r="BM3" i="1"/>
  <c r="BM9" i="1"/>
  <c r="BM2" i="1"/>
  <c r="BP10" i="1"/>
  <c r="BO10" i="1"/>
  <c r="BN10" i="1"/>
  <c r="BM10" i="1"/>
  <c r="BP9" i="1"/>
  <c r="BP8" i="1"/>
  <c r="BO8" i="1"/>
  <c r="BN8" i="1"/>
  <c r="BM8" i="1"/>
  <c r="BI8" i="1"/>
  <c r="BJ8" i="1"/>
  <c r="BK8" i="1"/>
  <c r="BL8" i="1"/>
  <c r="BI9" i="1"/>
  <c r="BJ9" i="1"/>
  <c r="BK9" i="1"/>
  <c r="BL9" i="1"/>
  <c r="BI10" i="1"/>
  <c r="BJ10" i="1"/>
  <c r="BK10" i="1"/>
  <c r="BL10" i="1"/>
  <c r="BH10" i="1"/>
  <c r="BH9" i="1"/>
  <c r="BH8" i="1"/>
  <c r="BH4" i="1"/>
  <c r="BI4" i="1"/>
  <c r="BJ4" i="1"/>
  <c r="BK4" i="1"/>
  <c r="BL4" i="1"/>
  <c r="BI3" i="1"/>
  <c r="BJ3" i="1"/>
  <c r="BK3" i="1"/>
  <c r="BL3" i="1"/>
  <c r="BH3" i="1"/>
  <c r="BI2" i="1"/>
  <c r="BK2" i="1"/>
  <c r="BL2" i="1"/>
  <c r="BH2" i="1"/>
  <c r="BI48" i="1"/>
  <c r="AW48" i="1"/>
  <c r="BI47" i="1"/>
  <c r="AW47" i="1"/>
  <c r="BI46" i="1"/>
  <c r="AW46" i="1"/>
  <c r="BI45" i="1"/>
  <c r="AW45" i="1"/>
  <c r="BI44" i="1"/>
  <c r="AZ44" i="1" a="1"/>
  <c r="AZ44" i="1" s="1"/>
  <c r="AY44" i="1" a="1"/>
  <c r="AY44" i="1" s="1"/>
  <c r="AW44" i="1"/>
  <c r="AT44" i="1" a="1"/>
  <c r="AT44" i="1" s="1"/>
  <c r="AT47" i="1" s="1"/>
  <c r="BI43" i="1"/>
  <c r="AW43" i="1"/>
  <c r="AT43" i="1" a="1"/>
  <c r="AT43" i="1" s="1"/>
  <c r="AT46" i="1" s="1"/>
  <c r="BI42" i="1"/>
  <c r="AW42" i="1"/>
  <c r="BI41" i="1"/>
  <c r="AW41" i="1"/>
  <c r="BI40" i="1"/>
  <c r="AW40" i="1"/>
  <c r="BO39" i="1" a="1"/>
  <c r="BO39" i="1" s="1"/>
  <c r="BN39" i="1" a="1"/>
  <c r="BN39" i="1" s="1"/>
  <c r="BL39" i="1" a="1"/>
  <c r="BL39" i="1" s="1"/>
  <c r="BK39" i="1" a="1"/>
  <c r="BK39" i="1" s="1"/>
  <c r="BI39" i="1"/>
  <c r="BC39" i="1" a="1"/>
  <c r="BC39" i="1" s="1"/>
  <c r="BB39" i="1" a="1"/>
  <c r="BB39" i="1" s="1"/>
  <c r="AZ39" i="1" a="1"/>
  <c r="AZ39" i="1" s="1"/>
  <c r="AY39" i="1" a="1"/>
  <c r="AY39" i="1" s="1"/>
  <c r="AW39" i="1"/>
  <c r="AN13" i="1"/>
  <c r="BC8" i="1" s="1"/>
  <c r="AF13" i="1"/>
  <c r="BA8" i="1" s="1"/>
  <c r="AN12" i="1"/>
  <c r="AF12" i="1"/>
  <c r="AN11" i="1"/>
  <c r="AF11" i="1"/>
  <c r="BQ10" i="1"/>
  <c r="AZ10" i="1"/>
  <c r="AY10" i="1"/>
  <c r="AX10" i="1"/>
  <c r="AW10" i="1"/>
  <c r="AV10" i="1"/>
  <c r="AU10" i="1"/>
  <c r="AN10" i="1"/>
  <c r="AF10" i="1"/>
  <c r="BQ9" i="1"/>
  <c r="AZ9" i="1"/>
  <c r="AY9" i="1"/>
  <c r="AX9" i="1"/>
  <c r="AW9" i="1"/>
  <c r="AV9" i="1"/>
  <c r="AU9" i="1"/>
  <c r="AN9" i="1"/>
  <c r="AJ9" i="1"/>
  <c r="BB9" i="1" s="1"/>
  <c r="AF9" i="1"/>
  <c r="BQ8" i="1"/>
  <c r="AZ8" i="1"/>
  <c r="AY8" i="1"/>
  <c r="AX8" i="1"/>
  <c r="AW8" i="1"/>
  <c r="AV8" i="1"/>
  <c r="AU8" i="1"/>
  <c r="AN8" i="1"/>
  <c r="AJ8" i="1"/>
  <c r="AF8" i="1"/>
  <c r="AN7" i="1"/>
  <c r="AJ7" i="1"/>
  <c r="AF7" i="1"/>
  <c r="AN6" i="1"/>
  <c r="AJ6" i="1"/>
  <c r="AF6" i="1"/>
  <c r="AN5" i="1"/>
  <c r="AJ5" i="1"/>
  <c r="AF5" i="1"/>
  <c r="AZ4" i="1"/>
  <c r="AY4" i="1"/>
  <c r="AX4" i="1"/>
  <c r="AW4" i="1"/>
  <c r="AV4" i="1"/>
  <c r="AU4" i="1"/>
  <c r="AN4" i="1"/>
  <c r="AJ4" i="1"/>
  <c r="AF4" i="1"/>
  <c r="AZ3" i="1"/>
  <c r="AY3" i="1"/>
  <c r="AX3" i="1"/>
  <c r="AW3" i="1"/>
  <c r="AV3" i="1"/>
  <c r="AU3" i="1"/>
  <c r="AR3" i="1"/>
  <c r="AN3" i="1"/>
  <c r="AJ3" i="1"/>
  <c r="AF3" i="1"/>
  <c r="AZ2" i="1"/>
  <c r="AY2" i="1"/>
  <c r="AX2" i="1"/>
  <c r="AW2" i="1"/>
  <c r="AV2" i="1"/>
  <c r="AU2" i="1"/>
  <c r="F814" i="33"/>
  <c r="F813" i="33"/>
  <c r="F812" i="33"/>
  <c r="F811" i="33"/>
  <c r="F810" i="33"/>
  <c r="F809" i="33"/>
  <c r="F808" i="33"/>
  <c r="F807" i="33"/>
  <c r="F806" i="33"/>
  <c r="F805" i="33"/>
  <c r="F804" i="33"/>
  <c r="F803" i="33"/>
  <c r="F802" i="33"/>
  <c r="F801" i="33"/>
  <c r="F800" i="33"/>
  <c r="F799" i="33"/>
  <c r="F798" i="33"/>
  <c r="F797" i="33"/>
  <c r="F796" i="33"/>
  <c r="F795" i="33"/>
  <c r="F794" i="33"/>
  <c r="F793" i="33"/>
  <c r="F792" i="33"/>
  <c r="F791" i="33"/>
  <c r="F790" i="33"/>
  <c r="F789" i="33"/>
  <c r="F788" i="33"/>
  <c r="F787" i="33"/>
  <c r="F786" i="33"/>
  <c r="F785" i="33"/>
  <c r="F784" i="33"/>
  <c r="F783" i="33"/>
  <c r="F782" i="33"/>
  <c r="G754" i="33"/>
  <c r="G753" i="33"/>
  <c r="G752" i="33"/>
  <c r="P1233" i="30"/>
  <c r="P1232" i="30"/>
  <c r="P1231" i="30"/>
  <c r="P1230" i="30"/>
  <c r="P1229" i="30"/>
  <c r="P1228" i="30"/>
  <c r="P1227" i="30"/>
  <c r="P1226" i="30"/>
  <c r="P1225" i="30"/>
  <c r="P1224" i="30"/>
  <c r="P1223" i="30"/>
  <c r="P1222" i="30"/>
  <c r="P1221" i="30"/>
  <c r="P1220" i="30"/>
  <c r="P1219" i="30"/>
  <c r="P1218" i="30"/>
  <c r="P1217" i="30"/>
  <c r="P1216" i="30"/>
  <c r="P1215" i="30"/>
  <c r="P1214" i="30"/>
  <c r="P1213" i="30"/>
  <c r="P1212" i="30"/>
  <c r="P1211" i="30"/>
  <c r="P1210" i="30"/>
  <c r="P1209" i="30"/>
  <c r="P1208" i="30"/>
  <c r="P1207" i="30"/>
  <c r="P1206" i="30"/>
  <c r="P1205" i="30"/>
  <c r="P1204" i="30"/>
  <c r="P1203" i="30"/>
  <c r="P1202" i="30"/>
  <c r="P1201" i="30"/>
  <c r="P1200" i="30"/>
  <c r="P1199" i="30"/>
  <c r="P1198" i="30"/>
  <c r="P1197" i="30"/>
  <c r="P1196" i="30"/>
  <c r="P1195" i="30"/>
  <c r="P1194" i="30"/>
  <c r="P1193" i="30"/>
  <c r="P1192" i="30"/>
  <c r="P1191" i="30"/>
  <c r="P1190" i="30"/>
  <c r="P1189" i="30"/>
  <c r="P1188" i="30"/>
  <c r="P1187" i="30"/>
  <c r="P1186" i="30"/>
  <c r="P1185" i="30"/>
  <c r="P1184" i="30"/>
  <c r="P1183" i="30"/>
  <c r="P1182" i="30"/>
  <c r="P1181" i="30"/>
  <c r="P1180" i="30"/>
  <c r="P1179" i="30"/>
  <c r="P1178" i="30"/>
  <c r="P1177" i="30"/>
  <c r="P1176" i="30"/>
  <c r="P1175" i="30"/>
  <c r="P1174" i="30"/>
  <c r="P1173" i="30"/>
  <c r="P1172" i="30"/>
  <c r="P1171" i="30"/>
  <c r="P1170" i="30"/>
  <c r="P1169" i="30"/>
  <c r="P1168" i="30"/>
  <c r="P1167" i="30"/>
  <c r="P1166" i="30"/>
  <c r="P1165" i="30"/>
  <c r="P1164" i="30"/>
  <c r="P1163" i="30"/>
  <c r="P1162" i="30"/>
  <c r="P1161" i="30"/>
  <c r="P1160" i="30"/>
  <c r="P1159" i="30"/>
  <c r="P1158" i="30"/>
  <c r="P1157" i="30"/>
  <c r="P1156" i="30"/>
  <c r="P1155" i="30"/>
  <c r="P1154" i="30"/>
  <c r="P1153" i="30"/>
  <c r="P1152" i="30"/>
  <c r="P1151" i="30"/>
  <c r="P1150" i="30"/>
  <c r="P1149" i="30"/>
  <c r="P1148" i="30"/>
  <c r="P1147" i="30"/>
  <c r="P1146" i="30"/>
  <c r="P1145" i="30"/>
  <c r="P1144" i="30"/>
  <c r="P1143" i="30"/>
  <c r="P1142" i="30"/>
  <c r="P1141" i="30"/>
  <c r="P1140" i="30"/>
  <c r="P1139" i="30"/>
  <c r="P1138" i="30"/>
  <c r="P1137" i="30"/>
  <c r="P1136" i="30"/>
  <c r="P1135" i="30"/>
  <c r="P1134" i="30"/>
  <c r="P1133" i="30"/>
  <c r="P1132" i="30"/>
  <c r="P1131" i="30"/>
  <c r="P1130" i="30"/>
  <c r="P1129" i="30"/>
  <c r="P1128" i="30"/>
  <c r="P1127" i="30"/>
  <c r="P1126" i="30"/>
  <c r="P1125" i="30"/>
  <c r="P1124" i="30"/>
  <c r="P1123" i="30"/>
  <c r="P1122" i="30"/>
  <c r="P1121" i="30"/>
  <c r="P1120" i="30"/>
  <c r="P1119" i="30"/>
  <c r="P1118" i="30"/>
  <c r="P1117" i="30"/>
  <c r="P1116" i="30"/>
  <c r="P1115" i="30"/>
  <c r="P1114" i="30"/>
  <c r="P1113" i="30"/>
  <c r="P1112" i="30"/>
  <c r="P1111" i="30"/>
  <c r="P1110" i="30"/>
  <c r="P1109" i="30"/>
  <c r="P1108" i="30"/>
  <c r="P1107" i="30"/>
  <c r="P1106" i="30"/>
  <c r="P1105" i="30"/>
  <c r="P1104" i="30"/>
  <c r="P1103" i="30"/>
  <c r="P1102" i="30"/>
  <c r="P1101" i="30"/>
  <c r="P1100" i="30"/>
  <c r="P1099" i="30"/>
  <c r="P1098" i="30"/>
  <c r="P1097" i="30"/>
  <c r="P1096" i="30"/>
  <c r="P1095" i="30"/>
  <c r="P1094" i="30"/>
  <c r="P1093" i="30"/>
  <c r="P1092" i="30"/>
  <c r="P1091" i="30"/>
  <c r="P1090" i="30"/>
  <c r="P1089" i="30"/>
  <c r="P1088" i="30"/>
  <c r="P1087" i="30"/>
  <c r="P1086" i="30"/>
  <c r="P1085" i="30"/>
  <c r="P1084" i="30"/>
  <c r="P1083" i="30"/>
  <c r="P1082" i="30"/>
  <c r="P1081" i="30"/>
  <c r="P1080" i="30"/>
  <c r="P1079" i="30"/>
  <c r="P1078" i="30"/>
  <c r="P1077" i="30"/>
  <c r="P1076" i="30"/>
  <c r="P1075" i="30"/>
  <c r="P1074" i="30"/>
  <c r="P1073" i="30"/>
  <c r="P1072" i="30"/>
  <c r="P1071" i="30"/>
  <c r="P1070" i="30"/>
  <c r="P1069" i="30"/>
  <c r="P1068" i="30"/>
  <c r="P1067" i="30"/>
  <c r="P1066" i="30"/>
  <c r="P1065" i="30"/>
  <c r="P1064" i="30"/>
  <c r="P1063" i="30"/>
  <c r="P1062" i="30"/>
  <c r="P1061" i="30"/>
  <c r="P1060" i="30"/>
  <c r="P1059" i="30"/>
  <c r="P1058" i="30"/>
  <c r="P1057" i="30"/>
  <c r="P1056" i="30"/>
  <c r="P1055" i="30"/>
  <c r="P1054" i="30"/>
  <c r="P1053" i="30"/>
  <c r="P1052" i="30"/>
  <c r="P1051" i="30"/>
  <c r="P1050" i="30"/>
  <c r="P1049" i="30"/>
  <c r="P1048" i="30"/>
  <c r="P1047" i="30"/>
  <c r="P1046" i="30"/>
  <c r="P1045" i="30"/>
  <c r="P1044" i="30"/>
  <c r="P1043" i="30"/>
  <c r="P1042" i="30"/>
  <c r="P1041" i="30"/>
  <c r="P1040" i="30"/>
  <c r="P1039" i="30"/>
  <c r="P1038" i="30"/>
  <c r="P1037" i="30"/>
  <c r="P1036" i="30"/>
  <c r="P1035" i="30"/>
  <c r="P1034" i="30"/>
  <c r="P1033" i="30"/>
  <c r="P1032" i="30"/>
  <c r="P1031" i="30"/>
  <c r="P1030" i="30"/>
  <c r="P1029" i="30"/>
  <c r="P1028" i="30"/>
  <c r="P1027" i="30"/>
  <c r="P1026" i="30"/>
  <c r="P1025" i="30"/>
  <c r="P1024" i="30"/>
  <c r="P1023" i="30"/>
  <c r="P1022" i="30"/>
  <c r="P1021" i="30"/>
  <c r="P1020" i="30"/>
  <c r="P1019" i="30"/>
  <c r="P1018" i="30"/>
  <c r="P1017" i="30"/>
  <c r="P1016" i="30"/>
  <c r="P1015" i="30"/>
  <c r="P1014" i="30"/>
  <c r="P1013" i="30"/>
  <c r="P1012" i="30"/>
  <c r="P1011" i="30"/>
  <c r="P1010" i="30"/>
  <c r="P1009" i="30"/>
  <c r="P1008" i="30"/>
  <c r="P1007" i="30"/>
  <c r="P1006" i="30"/>
  <c r="P1005" i="30"/>
  <c r="P1004" i="30"/>
  <c r="P1003" i="30"/>
  <c r="P1002" i="30"/>
  <c r="P1001" i="30"/>
  <c r="P1000" i="30"/>
  <c r="P999" i="30"/>
  <c r="P998" i="30"/>
  <c r="P997" i="30"/>
  <c r="P996" i="30"/>
  <c r="P995" i="30"/>
  <c r="P994" i="30"/>
  <c r="P993" i="30"/>
  <c r="P992" i="30"/>
  <c r="P991" i="30"/>
  <c r="P990" i="30"/>
  <c r="P989" i="30"/>
  <c r="P988" i="30"/>
  <c r="P987" i="30"/>
  <c r="P986" i="30"/>
  <c r="P985" i="30"/>
  <c r="P984" i="30"/>
  <c r="P983" i="30"/>
  <c r="P982" i="30"/>
  <c r="P981" i="30"/>
  <c r="P980" i="30"/>
  <c r="P979" i="30"/>
  <c r="P978" i="30"/>
  <c r="P977" i="30"/>
  <c r="P976" i="30"/>
  <c r="P975" i="30"/>
  <c r="P974" i="30"/>
  <c r="P973" i="30"/>
  <c r="P972" i="30"/>
  <c r="P971" i="30"/>
  <c r="P970" i="30"/>
  <c r="P969" i="30"/>
  <c r="P968" i="30"/>
  <c r="P967" i="30"/>
  <c r="P966" i="30"/>
  <c r="P965" i="30"/>
  <c r="P964" i="30"/>
  <c r="P963" i="30"/>
  <c r="P962" i="30"/>
  <c r="P961" i="30"/>
  <c r="P960" i="30"/>
  <c r="P959" i="30"/>
  <c r="P958" i="30"/>
  <c r="P957" i="30"/>
  <c r="P956" i="30"/>
  <c r="P955" i="30"/>
  <c r="P954" i="30"/>
  <c r="P953" i="30"/>
  <c r="P952" i="30"/>
  <c r="P951" i="30"/>
  <c r="P950" i="30"/>
  <c r="P949" i="30"/>
  <c r="P948" i="30"/>
  <c r="P947" i="30"/>
  <c r="P946" i="30"/>
  <c r="P945" i="30"/>
  <c r="P944" i="30"/>
  <c r="P943" i="30"/>
  <c r="P942" i="30"/>
  <c r="P941" i="30"/>
  <c r="P940" i="30"/>
  <c r="P939" i="30"/>
  <c r="P938" i="30"/>
  <c r="P937" i="30"/>
  <c r="P936" i="30"/>
  <c r="P935" i="30"/>
  <c r="P934" i="30"/>
  <c r="P933" i="30"/>
  <c r="P932" i="30"/>
  <c r="P931" i="30"/>
  <c r="P930" i="30"/>
  <c r="P929" i="30"/>
  <c r="P928" i="30"/>
  <c r="P927" i="30"/>
  <c r="P926" i="30"/>
  <c r="P925" i="30"/>
  <c r="P924" i="30"/>
  <c r="P923" i="30"/>
  <c r="P922" i="30"/>
  <c r="P921" i="30"/>
  <c r="P920" i="30"/>
  <c r="P919" i="30"/>
  <c r="P918" i="30"/>
  <c r="P917" i="30"/>
  <c r="P916" i="30"/>
  <c r="P915" i="30"/>
  <c r="P914" i="30"/>
  <c r="P913" i="30"/>
  <c r="P912" i="30"/>
  <c r="P911" i="30"/>
  <c r="P910" i="30"/>
  <c r="P909" i="30"/>
  <c r="P908" i="30"/>
  <c r="P907" i="30"/>
  <c r="P906" i="30"/>
  <c r="P905" i="30"/>
  <c r="P904" i="30"/>
  <c r="P903" i="30"/>
  <c r="P902" i="30"/>
  <c r="P901" i="30"/>
  <c r="P900" i="30"/>
  <c r="P899" i="30"/>
  <c r="P898" i="30"/>
  <c r="P897" i="30"/>
  <c r="P896" i="30"/>
  <c r="P895" i="30"/>
  <c r="P894" i="30"/>
  <c r="P893" i="30"/>
  <c r="P892" i="30"/>
  <c r="P891" i="30"/>
  <c r="P890" i="30"/>
  <c r="P889" i="30"/>
  <c r="P888" i="30"/>
  <c r="P887" i="30"/>
  <c r="P886" i="30"/>
  <c r="P885" i="30"/>
  <c r="P884" i="30"/>
  <c r="P883" i="30"/>
  <c r="P882" i="30"/>
  <c r="P881" i="30"/>
  <c r="P880" i="30"/>
  <c r="P879" i="30"/>
  <c r="P878" i="30"/>
  <c r="P877" i="30"/>
  <c r="P876" i="30"/>
  <c r="P875" i="30"/>
  <c r="P874" i="30"/>
  <c r="P873" i="30"/>
  <c r="P872" i="30"/>
  <c r="P871" i="30"/>
  <c r="P870" i="30"/>
  <c r="P869" i="30"/>
  <c r="P868" i="30"/>
  <c r="P867" i="30"/>
  <c r="P866" i="30"/>
  <c r="P865" i="30"/>
  <c r="P864" i="30"/>
  <c r="P863" i="30"/>
  <c r="P862" i="30"/>
  <c r="P861" i="30"/>
  <c r="P860" i="30"/>
  <c r="P859" i="30"/>
  <c r="P858" i="30"/>
  <c r="P857" i="30"/>
  <c r="P856" i="30"/>
  <c r="P855" i="30"/>
  <c r="P854" i="30"/>
  <c r="P853" i="30"/>
  <c r="P852" i="30"/>
  <c r="P851" i="30"/>
  <c r="P850" i="30"/>
  <c r="P849" i="30"/>
  <c r="P848" i="30"/>
  <c r="P847" i="30"/>
  <c r="P846" i="30"/>
  <c r="P845" i="30"/>
  <c r="P844" i="30"/>
  <c r="P843" i="30"/>
  <c r="P842" i="30"/>
  <c r="P841" i="30"/>
  <c r="P840" i="30"/>
  <c r="P839" i="30"/>
  <c r="P838" i="30"/>
  <c r="P837" i="30"/>
  <c r="P836" i="30"/>
  <c r="P835" i="30"/>
  <c r="P834" i="30"/>
  <c r="P833" i="30"/>
  <c r="P832" i="30"/>
  <c r="P831" i="30"/>
  <c r="P830" i="30"/>
  <c r="P829" i="30"/>
  <c r="P828" i="30"/>
  <c r="P827" i="30"/>
  <c r="P826" i="30"/>
  <c r="P825" i="30"/>
  <c r="P824" i="30"/>
  <c r="P823" i="30"/>
  <c r="P822" i="30"/>
  <c r="P821" i="30"/>
  <c r="P820" i="30"/>
  <c r="P819" i="30"/>
  <c r="P818" i="30"/>
  <c r="P817" i="30"/>
  <c r="P816" i="30"/>
  <c r="P815" i="30"/>
  <c r="P814" i="30"/>
  <c r="P813" i="30"/>
  <c r="P812" i="30"/>
  <c r="P811" i="30"/>
  <c r="P810" i="30"/>
  <c r="P809" i="30"/>
  <c r="P808" i="30"/>
  <c r="P807" i="30"/>
  <c r="P806" i="30"/>
  <c r="P805" i="30"/>
  <c r="P804" i="30"/>
  <c r="P803" i="30"/>
  <c r="P802" i="30"/>
  <c r="P801" i="30"/>
  <c r="P800" i="30"/>
  <c r="P799" i="30"/>
  <c r="P798" i="30"/>
  <c r="P797" i="30"/>
  <c r="P796" i="30"/>
  <c r="P795" i="30"/>
  <c r="P794" i="30"/>
  <c r="P793" i="30"/>
  <c r="P792" i="30"/>
  <c r="P791" i="30"/>
  <c r="P790" i="30"/>
  <c r="P789" i="30"/>
  <c r="P788" i="30"/>
  <c r="P787" i="30"/>
  <c r="P786" i="30"/>
  <c r="P785" i="30"/>
  <c r="P784" i="30"/>
  <c r="P783" i="30"/>
  <c r="P782" i="30"/>
  <c r="P781" i="30"/>
  <c r="P780" i="30"/>
  <c r="P779" i="30"/>
  <c r="P778" i="30"/>
  <c r="P777" i="30"/>
  <c r="P776" i="30"/>
  <c r="P775" i="30"/>
  <c r="P774" i="30"/>
  <c r="P773" i="30"/>
  <c r="P772" i="30"/>
  <c r="P771" i="30"/>
  <c r="P770" i="30"/>
  <c r="P769" i="30"/>
  <c r="P768" i="30"/>
  <c r="P767" i="30"/>
  <c r="P766" i="30"/>
  <c r="P765" i="30"/>
  <c r="P764" i="30"/>
  <c r="P763" i="30"/>
  <c r="P762" i="30"/>
  <c r="P761" i="30"/>
  <c r="P760" i="30"/>
  <c r="P759" i="30"/>
  <c r="P758" i="30"/>
  <c r="P757" i="30"/>
  <c r="P756" i="30"/>
  <c r="P755" i="30"/>
  <c r="P754" i="30"/>
  <c r="P753" i="30"/>
  <c r="P752" i="30"/>
  <c r="P751" i="30"/>
  <c r="P750" i="30"/>
  <c r="P749" i="30"/>
  <c r="P748" i="30"/>
  <c r="P747" i="30"/>
  <c r="P746" i="30"/>
  <c r="P745" i="30"/>
  <c r="P744" i="30"/>
  <c r="P743" i="30"/>
  <c r="P742" i="30"/>
  <c r="P741" i="30"/>
  <c r="P740" i="30"/>
  <c r="P739" i="30"/>
  <c r="P738" i="30"/>
  <c r="P737" i="30"/>
  <c r="P736" i="30"/>
  <c r="P735" i="30"/>
  <c r="P734" i="30"/>
  <c r="P733" i="30"/>
  <c r="P732" i="30"/>
  <c r="P731" i="30"/>
  <c r="P730" i="30"/>
  <c r="P729" i="30"/>
  <c r="P728" i="30"/>
  <c r="P727" i="30"/>
  <c r="P726" i="30"/>
  <c r="P725" i="30"/>
  <c r="P724" i="30"/>
  <c r="P723" i="30"/>
  <c r="P722" i="30"/>
  <c r="P721" i="30"/>
  <c r="P720" i="30"/>
  <c r="P719" i="30"/>
  <c r="P718" i="30"/>
  <c r="P717" i="30"/>
  <c r="P716" i="30"/>
  <c r="P715" i="30"/>
  <c r="P714" i="30"/>
  <c r="P713" i="30"/>
  <c r="P712" i="30"/>
  <c r="P711" i="30"/>
  <c r="P710" i="30"/>
  <c r="P709" i="30"/>
  <c r="P708" i="30"/>
  <c r="P707" i="30"/>
  <c r="P706" i="30"/>
  <c r="P705" i="30"/>
  <c r="P704" i="30"/>
  <c r="P703" i="30"/>
  <c r="P702" i="30"/>
  <c r="P701" i="30"/>
  <c r="P700" i="30"/>
  <c r="P699" i="30"/>
  <c r="P698" i="30"/>
  <c r="P697" i="30"/>
  <c r="P696" i="30"/>
  <c r="P695" i="30"/>
  <c r="P694" i="30"/>
  <c r="P693" i="30"/>
  <c r="P692" i="30"/>
  <c r="P691" i="30"/>
  <c r="P690" i="30"/>
  <c r="P689" i="30"/>
  <c r="P688" i="30"/>
  <c r="P687" i="30"/>
  <c r="P686" i="30"/>
  <c r="P685" i="30"/>
  <c r="P684" i="30"/>
  <c r="P683" i="30"/>
  <c r="P682" i="30"/>
  <c r="P681" i="30"/>
  <c r="P680" i="30"/>
  <c r="P679" i="30"/>
  <c r="P678" i="30"/>
  <c r="P677" i="30"/>
  <c r="P676" i="30"/>
  <c r="P675" i="30"/>
  <c r="P674" i="30"/>
  <c r="P673" i="30"/>
  <c r="P672" i="30"/>
  <c r="P671" i="30"/>
  <c r="P670" i="30"/>
  <c r="P669" i="30"/>
  <c r="P668" i="30"/>
  <c r="P667" i="30"/>
  <c r="P666" i="30"/>
  <c r="P665" i="30"/>
  <c r="P664" i="30"/>
  <c r="P663" i="30"/>
  <c r="P662" i="30"/>
  <c r="P661" i="30"/>
  <c r="P660" i="30"/>
  <c r="P659" i="30"/>
  <c r="P658" i="30"/>
  <c r="P657" i="30"/>
  <c r="P656" i="30"/>
  <c r="P655" i="30"/>
  <c r="P654" i="30"/>
  <c r="P653" i="30"/>
  <c r="P652" i="30"/>
  <c r="P651" i="30"/>
  <c r="P650" i="30"/>
  <c r="P649" i="30"/>
  <c r="P648" i="30"/>
  <c r="P647" i="30"/>
  <c r="P646" i="30"/>
  <c r="P645" i="30"/>
  <c r="P644" i="30"/>
  <c r="P643" i="30"/>
  <c r="P642" i="30"/>
  <c r="P641" i="30"/>
  <c r="P640" i="30"/>
  <c r="P639" i="30"/>
  <c r="P638" i="30"/>
  <c r="P637" i="30"/>
  <c r="P636" i="30"/>
  <c r="P635" i="30"/>
  <c r="P634" i="30"/>
  <c r="P633" i="30"/>
  <c r="P632" i="30"/>
  <c r="P631" i="30"/>
  <c r="P630" i="30"/>
  <c r="P629" i="30"/>
  <c r="P628" i="30"/>
  <c r="P627" i="30"/>
  <c r="P626" i="30"/>
  <c r="P625" i="30"/>
  <c r="P624" i="30"/>
  <c r="P623" i="30"/>
  <c r="P622" i="30"/>
  <c r="P621" i="30"/>
  <c r="P620" i="30"/>
  <c r="P619" i="30"/>
  <c r="P618" i="30"/>
  <c r="P617" i="30"/>
  <c r="P616" i="30"/>
  <c r="P615" i="30"/>
  <c r="P614" i="30"/>
  <c r="P613" i="30"/>
  <c r="P612" i="30"/>
  <c r="P611" i="30"/>
  <c r="P610" i="30"/>
  <c r="P609" i="30"/>
  <c r="P608" i="30"/>
  <c r="P607" i="30"/>
  <c r="P606" i="30"/>
  <c r="P605" i="30"/>
  <c r="P604" i="30"/>
  <c r="P603" i="30"/>
  <c r="P602" i="30"/>
  <c r="P601" i="30"/>
  <c r="P600" i="30"/>
  <c r="P599" i="30"/>
  <c r="P598" i="30"/>
  <c r="P597" i="30"/>
  <c r="P596" i="30"/>
  <c r="P595" i="30"/>
  <c r="P594" i="30"/>
  <c r="P593" i="30"/>
  <c r="P592" i="30"/>
  <c r="P591" i="30"/>
  <c r="P590" i="30"/>
  <c r="P589" i="30"/>
  <c r="P588" i="30"/>
  <c r="P587" i="30"/>
  <c r="P586" i="30"/>
  <c r="P585" i="30"/>
  <c r="P584" i="30"/>
  <c r="P583" i="30"/>
  <c r="P582" i="30"/>
  <c r="P581" i="30"/>
  <c r="P580" i="30"/>
  <c r="P579" i="30"/>
  <c r="P578" i="30"/>
  <c r="P577" i="30"/>
  <c r="P576" i="30"/>
  <c r="P575" i="30"/>
  <c r="P574" i="30"/>
  <c r="P573" i="30"/>
  <c r="P572" i="30"/>
  <c r="P571" i="30"/>
  <c r="P570" i="30"/>
  <c r="P569" i="30"/>
  <c r="P568" i="30"/>
  <c r="P567" i="30"/>
  <c r="P566" i="30"/>
  <c r="P565" i="30"/>
  <c r="P564" i="30"/>
  <c r="P563" i="30"/>
  <c r="P562" i="30"/>
  <c r="P561" i="30"/>
  <c r="P560" i="30"/>
  <c r="P559" i="30"/>
  <c r="P558" i="30"/>
  <c r="P557" i="30"/>
  <c r="P556" i="30"/>
  <c r="P555" i="30"/>
  <c r="P554" i="30"/>
  <c r="P553" i="30"/>
  <c r="P552" i="30"/>
  <c r="P551" i="30"/>
  <c r="P550" i="30"/>
  <c r="P549" i="30"/>
  <c r="P548" i="30"/>
  <c r="P547" i="30"/>
  <c r="P546" i="30"/>
  <c r="P545" i="30"/>
  <c r="P544" i="30"/>
  <c r="P543" i="30"/>
  <c r="P542" i="30"/>
  <c r="P541" i="30"/>
  <c r="P540" i="30"/>
  <c r="P539" i="30"/>
  <c r="P538" i="30"/>
  <c r="P537" i="30"/>
  <c r="P536" i="30"/>
  <c r="P535" i="30"/>
  <c r="P534" i="30"/>
  <c r="P533" i="30"/>
  <c r="P532" i="30"/>
  <c r="P531" i="30"/>
  <c r="P530" i="30"/>
  <c r="P529" i="30"/>
  <c r="P528" i="30"/>
  <c r="P527" i="30"/>
  <c r="P526" i="30"/>
  <c r="P525" i="30"/>
  <c r="P524" i="30"/>
  <c r="P523" i="30"/>
  <c r="P522" i="30"/>
  <c r="P521" i="30"/>
  <c r="P520" i="30"/>
  <c r="P519" i="30"/>
  <c r="P518" i="30"/>
  <c r="P517" i="30"/>
  <c r="P516" i="30"/>
  <c r="P515" i="30"/>
  <c r="P514" i="30"/>
  <c r="P513" i="30"/>
  <c r="P512" i="30"/>
  <c r="P511" i="30"/>
  <c r="P510" i="30"/>
  <c r="P509" i="30"/>
  <c r="P508" i="30"/>
  <c r="P507" i="30"/>
  <c r="P506" i="30"/>
  <c r="P505" i="30"/>
  <c r="P504" i="30"/>
  <c r="P503" i="30"/>
  <c r="P502" i="30"/>
  <c r="P501" i="30"/>
  <c r="P500" i="30"/>
  <c r="P499" i="30"/>
  <c r="P498" i="30"/>
  <c r="P497" i="30"/>
  <c r="P496" i="30"/>
  <c r="P495" i="30"/>
  <c r="P494" i="30"/>
  <c r="P493" i="30"/>
  <c r="P492" i="30"/>
  <c r="P491" i="30"/>
  <c r="P490" i="30"/>
  <c r="P489" i="30"/>
  <c r="P488" i="30"/>
  <c r="P487" i="30"/>
  <c r="P486" i="30"/>
  <c r="P485" i="30"/>
  <c r="P484" i="30"/>
  <c r="P483" i="30"/>
  <c r="P482" i="30"/>
  <c r="P481" i="30"/>
  <c r="P480" i="30"/>
  <c r="P479" i="30"/>
  <c r="P478" i="30"/>
  <c r="P477" i="30"/>
  <c r="P476" i="30"/>
  <c r="P475" i="30"/>
  <c r="P474" i="30"/>
  <c r="P473" i="30"/>
  <c r="P472" i="30"/>
  <c r="P471" i="30"/>
  <c r="P470" i="30"/>
  <c r="P469" i="30"/>
  <c r="P468" i="30"/>
  <c r="P467" i="30"/>
  <c r="P466" i="30"/>
  <c r="P465" i="30"/>
  <c r="P464" i="30"/>
  <c r="P463" i="30"/>
  <c r="P462" i="30"/>
  <c r="P461" i="30"/>
  <c r="P460" i="30"/>
  <c r="P459" i="30"/>
  <c r="P458" i="30"/>
  <c r="P457" i="30"/>
  <c r="P456" i="30"/>
  <c r="P455" i="30"/>
  <c r="P454" i="30"/>
  <c r="P453" i="30"/>
  <c r="P452" i="30"/>
  <c r="P451" i="30"/>
  <c r="P450" i="30"/>
  <c r="P449" i="30"/>
  <c r="P448" i="30"/>
  <c r="P447" i="30"/>
  <c r="P446" i="30"/>
  <c r="P445" i="30"/>
  <c r="P444" i="30"/>
  <c r="P443" i="30"/>
  <c r="P442" i="30"/>
  <c r="P441" i="30"/>
  <c r="P440" i="30"/>
  <c r="P439" i="30"/>
  <c r="P438" i="30"/>
  <c r="P437" i="30"/>
  <c r="P436" i="30"/>
  <c r="P435" i="30"/>
  <c r="P434" i="30"/>
  <c r="P433" i="30"/>
  <c r="P432" i="30"/>
  <c r="P431" i="30"/>
  <c r="P430" i="30"/>
  <c r="P429" i="30"/>
  <c r="P428" i="30"/>
  <c r="P427" i="30"/>
  <c r="P426" i="30"/>
  <c r="P425" i="30"/>
  <c r="P424" i="30"/>
  <c r="P423" i="30"/>
  <c r="P422" i="30"/>
  <c r="P421" i="30"/>
  <c r="P420" i="30"/>
  <c r="P419" i="30"/>
  <c r="P418" i="30"/>
  <c r="P417" i="30"/>
  <c r="P416" i="30"/>
  <c r="P415" i="30"/>
  <c r="P414" i="30"/>
  <c r="P413" i="30"/>
  <c r="P412" i="30"/>
  <c r="P411" i="30"/>
  <c r="P410" i="30"/>
  <c r="P409" i="30"/>
  <c r="P408" i="30"/>
  <c r="P407" i="30"/>
  <c r="P406" i="30"/>
  <c r="P405" i="30"/>
  <c r="P404" i="30"/>
  <c r="P403" i="30"/>
  <c r="P402" i="30"/>
  <c r="P401" i="30"/>
  <c r="P400" i="30"/>
  <c r="P399" i="30"/>
  <c r="P398" i="30"/>
  <c r="P397" i="30"/>
  <c r="P396" i="30"/>
  <c r="P395" i="30"/>
  <c r="P394" i="30"/>
  <c r="P393" i="30"/>
  <c r="P392" i="30"/>
  <c r="P391" i="30"/>
  <c r="P390" i="30"/>
  <c r="P389" i="30"/>
  <c r="P388" i="30"/>
  <c r="P387" i="30"/>
  <c r="P386" i="30"/>
  <c r="P385" i="30"/>
  <c r="P384" i="30"/>
  <c r="P383" i="30"/>
  <c r="P382" i="30"/>
  <c r="P381" i="30"/>
  <c r="P380" i="30"/>
  <c r="P379" i="30"/>
  <c r="P378" i="30"/>
  <c r="P377" i="30"/>
  <c r="P376" i="30"/>
  <c r="P375" i="30"/>
  <c r="P374" i="30"/>
  <c r="P373" i="30"/>
  <c r="P372" i="30"/>
  <c r="P371" i="30"/>
  <c r="P370" i="30"/>
  <c r="P369" i="30"/>
  <c r="P368" i="30"/>
  <c r="P367" i="30"/>
  <c r="P366" i="30"/>
  <c r="P365" i="30"/>
  <c r="P364" i="30"/>
  <c r="P363" i="30"/>
  <c r="P362" i="30"/>
  <c r="P361" i="30"/>
  <c r="P360" i="30"/>
  <c r="P359" i="30"/>
  <c r="P358" i="30"/>
  <c r="P357" i="30"/>
  <c r="P356" i="30"/>
  <c r="P355" i="30"/>
  <c r="P354" i="30"/>
  <c r="P353" i="30"/>
  <c r="P352" i="30"/>
  <c r="P351" i="30"/>
  <c r="P350" i="30"/>
  <c r="P349" i="30"/>
  <c r="P348" i="30"/>
  <c r="P347" i="30"/>
  <c r="P346" i="30"/>
  <c r="P345" i="30"/>
  <c r="P344" i="30"/>
  <c r="P343" i="30"/>
  <c r="P342" i="30"/>
  <c r="P341" i="30"/>
  <c r="P340" i="30"/>
  <c r="P339" i="30"/>
  <c r="P338" i="30"/>
  <c r="P337" i="30"/>
  <c r="P336" i="30"/>
  <c r="P335" i="30"/>
  <c r="P334" i="30"/>
  <c r="P333" i="30"/>
  <c r="P332" i="30"/>
  <c r="P331" i="30"/>
  <c r="P330" i="30"/>
  <c r="P329" i="30"/>
  <c r="P328" i="30"/>
  <c r="P327" i="30"/>
  <c r="P326" i="30"/>
  <c r="P325" i="30"/>
  <c r="P324" i="30"/>
  <c r="P323" i="30"/>
  <c r="P322" i="30"/>
  <c r="P321" i="30"/>
  <c r="P320" i="30"/>
  <c r="P319" i="30"/>
  <c r="P318" i="30"/>
  <c r="P317" i="30"/>
  <c r="P316" i="30"/>
  <c r="P315" i="30"/>
  <c r="P314" i="30"/>
  <c r="P313" i="30"/>
  <c r="P312" i="30"/>
  <c r="P311" i="30"/>
  <c r="P310" i="30"/>
  <c r="P309" i="30"/>
  <c r="P308" i="30"/>
  <c r="P307" i="30"/>
  <c r="P306" i="30"/>
  <c r="P305" i="30"/>
  <c r="P304" i="30"/>
  <c r="P303" i="30"/>
  <c r="P302" i="30"/>
  <c r="P301" i="30"/>
  <c r="P300" i="30"/>
  <c r="P299" i="30"/>
  <c r="P298" i="30"/>
  <c r="P297" i="30"/>
  <c r="P296" i="30"/>
  <c r="P295" i="30"/>
  <c r="P294" i="30"/>
  <c r="P293" i="30"/>
  <c r="P292" i="30"/>
  <c r="P291" i="30"/>
  <c r="P290" i="30"/>
  <c r="P289" i="30"/>
  <c r="P288" i="30"/>
  <c r="P287" i="30"/>
  <c r="P286" i="30"/>
  <c r="P285" i="30"/>
  <c r="P284" i="30"/>
  <c r="P283" i="30"/>
  <c r="P282" i="30"/>
  <c r="P281" i="30"/>
  <c r="P280" i="30"/>
  <c r="P279" i="30"/>
  <c r="P278" i="30"/>
  <c r="P277" i="30"/>
  <c r="P276" i="30"/>
  <c r="P275" i="30"/>
  <c r="P274" i="30"/>
  <c r="P273" i="30"/>
  <c r="P272" i="30"/>
  <c r="P271" i="30"/>
  <c r="P270" i="30"/>
  <c r="P269" i="30"/>
  <c r="P268" i="30"/>
  <c r="P267" i="30"/>
  <c r="P266" i="30"/>
  <c r="P265" i="30"/>
  <c r="P264" i="30"/>
  <c r="P263" i="30"/>
  <c r="P262" i="30"/>
  <c r="P261" i="30"/>
  <c r="P260" i="30"/>
  <c r="P259" i="30"/>
  <c r="P258" i="30"/>
  <c r="P257" i="30"/>
  <c r="P256" i="30"/>
  <c r="P255" i="30"/>
  <c r="P254" i="30"/>
  <c r="P253" i="30"/>
  <c r="P252" i="30"/>
  <c r="P251" i="30"/>
  <c r="P250" i="30"/>
  <c r="P249" i="30"/>
  <c r="P248" i="30"/>
  <c r="P247" i="30"/>
  <c r="P246" i="30"/>
  <c r="P245" i="30"/>
  <c r="P244" i="30"/>
  <c r="P243" i="30"/>
  <c r="P242" i="30"/>
  <c r="P241" i="30"/>
  <c r="P240" i="30"/>
  <c r="P239" i="30"/>
  <c r="P238" i="30"/>
  <c r="P237" i="30"/>
  <c r="P236" i="30"/>
  <c r="P235" i="30"/>
  <c r="P234" i="30"/>
  <c r="P233" i="30"/>
  <c r="P232" i="30"/>
  <c r="P231" i="30"/>
  <c r="P230" i="30"/>
  <c r="P229" i="30"/>
  <c r="P228" i="30"/>
  <c r="P227" i="30"/>
  <c r="P226" i="30"/>
  <c r="P225" i="30"/>
  <c r="P224" i="30"/>
  <c r="P223" i="30"/>
  <c r="P222" i="30"/>
  <c r="P221" i="30"/>
  <c r="P220" i="30"/>
  <c r="P219" i="30"/>
  <c r="P218" i="30"/>
  <c r="P217" i="30"/>
  <c r="P216" i="30"/>
  <c r="P215" i="30"/>
  <c r="P214" i="30"/>
  <c r="P213" i="30"/>
  <c r="P212" i="30"/>
  <c r="P211" i="30"/>
  <c r="P210" i="30"/>
  <c r="P209" i="30"/>
  <c r="P208" i="30"/>
  <c r="P207" i="30"/>
  <c r="P206" i="30"/>
  <c r="P205" i="30"/>
  <c r="P204" i="30"/>
  <c r="P203" i="30"/>
  <c r="P202" i="30"/>
  <c r="P201" i="30"/>
  <c r="P200" i="30"/>
  <c r="P199" i="30"/>
  <c r="P198" i="30"/>
  <c r="P197" i="30"/>
  <c r="P196" i="30"/>
  <c r="P195" i="30"/>
  <c r="P194" i="30"/>
  <c r="P193" i="30"/>
  <c r="P192" i="30"/>
  <c r="P191" i="30"/>
  <c r="P190" i="30"/>
  <c r="P189" i="30"/>
  <c r="P188" i="30"/>
  <c r="P187" i="30"/>
  <c r="P186" i="30"/>
  <c r="P185" i="30"/>
  <c r="P184" i="30"/>
  <c r="P183" i="30"/>
  <c r="P182" i="30"/>
  <c r="P181" i="30"/>
  <c r="P180" i="30"/>
  <c r="P179" i="30"/>
  <c r="P178" i="30"/>
  <c r="P177" i="30"/>
  <c r="P176" i="30"/>
  <c r="P175" i="30"/>
  <c r="P174" i="30"/>
  <c r="P173" i="30"/>
  <c r="P172" i="30"/>
  <c r="P171" i="30"/>
  <c r="P170" i="30"/>
  <c r="P169" i="30"/>
  <c r="P168" i="30"/>
  <c r="P167" i="30"/>
  <c r="P166" i="30"/>
  <c r="P165" i="30"/>
  <c r="P164" i="30"/>
  <c r="P163" i="30"/>
  <c r="P162" i="30"/>
  <c r="P161" i="30"/>
  <c r="P160" i="30"/>
  <c r="P159" i="30"/>
  <c r="P158" i="30"/>
  <c r="P157" i="30"/>
  <c r="P156" i="30"/>
  <c r="P155" i="30"/>
  <c r="P154" i="30"/>
  <c r="P153" i="30"/>
  <c r="P152" i="30"/>
  <c r="P151" i="30"/>
  <c r="P150" i="30"/>
  <c r="P149" i="30"/>
  <c r="P148" i="30"/>
  <c r="P147" i="30"/>
  <c r="P146" i="30"/>
  <c r="P145" i="30"/>
  <c r="P144" i="30"/>
  <c r="P143" i="30"/>
  <c r="P142" i="30"/>
  <c r="P141" i="30"/>
  <c r="P140" i="30"/>
  <c r="P139" i="30"/>
  <c r="P138" i="30"/>
  <c r="P137" i="30"/>
  <c r="P136" i="30"/>
  <c r="P135" i="30"/>
  <c r="P134" i="30"/>
  <c r="P133" i="30"/>
  <c r="P132" i="30"/>
  <c r="P131" i="30"/>
  <c r="P130" i="30"/>
  <c r="P129" i="30"/>
  <c r="P128" i="30"/>
  <c r="P127" i="30"/>
  <c r="P126" i="30"/>
  <c r="P125" i="30"/>
  <c r="P124" i="30"/>
  <c r="P123" i="30"/>
  <c r="P122" i="30"/>
  <c r="P121" i="30"/>
  <c r="P120" i="30"/>
  <c r="P119" i="30"/>
  <c r="P118" i="30"/>
  <c r="P117" i="30"/>
  <c r="P116" i="30"/>
  <c r="P115" i="30"/>
  <c r="P114" i="30"/>
  <c r="P113" i="30"/>
  <c r="P112" i="30"/>
  <c r="P111" i="30"/>
  <c r="P110" i="30"/>
  <c r="P109" i="30"/>
  <c r="P108" i="30"/>
  <c r="P107" i="30"/>
  <c r="P106" i="30"/>
  <c r="P105" i="30"/>
  <c r="P104" i="30"/>
  <c r="P103" i="30"/>
  <c r="P102" i="30"/>
  <c r="P101" i="30"/>
  <c r="P100" i="30"/>
  <c r="P99" i="30"/>
  <c r="P98" i="30"/>
  <c r="P97" i="30"/>
  <c r="P96" i="30"/>
  <c r="P95" i="30"/>
  <c r="P94" i="30"/>
  <c r="P93" i="30"/>
  <c r="P92" i="30"/>
  <c r="P91" i="30"/>
  <c r="P90" i="30"/>
  <c r="P89" i="30"/>
  <c r="P88" i="30"/>
  <c r="P87" i="30"/>
  <c r="P86" i="30"/>
  <c r="P85" i="30"/>
  <c r="P84" i="30"/>
  <c r="P83" i="30"/>
  <c r="P82" i="30"/>
  <c r="P81" i="30"/>
  <c r="P80" i="30"/>
  <c r="P79" i="30"/>
  <c r="P78" i="30"/>
  <c r="P77" i="30"/>
  <c r="P76" i="30"/>
  <c r="P75" i="30"/>
  <c r="P74" i="30"/>
  <c r="P73" i="30"/>
  <c r="P72" i="30"/>
  <c r="P71" i="30"/>
  <c r="P70" i="30"/>
  <c r="P69" i="30"/>
  <c r="P68" i="30"/>
  <c r="P67" i="30"/>
  <c r="P66" i="30"/>
  <c r="P65" i="30"/>
  <c r="P64" i="30"/>
  <c r="P63" i="30"/>
  <c r="P62" i="30"/>
  <c r="P61" i="30"/>
  <c r="P60" i="30"/>
  <c r="P59" i="30"/>
  <c r="P58" i="30"/>
  <c r="P57" i="30"/>
  <c r="P56" i="30"/>
  <c r="P55" i="30"/>
  <c r="P54" i="30"/>
  <c r="P53" i="30"/>
  <c r="P52" i="30"/>
  <c r="P51" i="30"/>
  <c r="P50" i="30"/>
  <c r="P49" i="30"/>
  <c r="P48" i="30"/>
  <c r="P47" i="30"/>
  <c r="P46" i="30"/>
  <c r="P45" i="30"/>
  <c r="P44" i="30"/>
  <c r="P43" i="30"/>
  <c r="P42" i="30"/>
  <c r="P41" i="30"/>
  <c r="P40" i="30"/>
  <c r="P39" i="30"/>
  <c r="P38" i="30"/>
  <c r="P37" i="30"/>
  <c r="P36" i="30"/>
  <c r="P35" i="30"/>
  <c r="P34" i="30"/>
  <c r="P33" i="30"/>
  <c r="P32" i="30"/>
  <c r="P31" i="30"/>
  <c r="P30" i="30"/>
  <c r="P29" i="30"/>
  <c r="P28" i="30"/>
  <c r="P27" i="30"/>
  <c r="P26" i="30"/>
  <c r="P25" i="30"/>
  <c r="P24" i="30"/>
  <c r="P23" i="30"/>
  <c r="P22" i="30"/>
  <c r="P21" i="30"/>
  <c r="P20" i="30"/>
  <c r="P19" i="30"/>
  <c r="P18" i="30"/>
  <c r="P17" i="30"/>
  <c r="P16" i="30"/>
  <c r="P15" i="30"/>
  <c r="P14" i="30"/>
  <c r="P13" i="30"/>
  <c r="P12" i="30"/>
  <c r="P11" i="30"/>
  <c r="P10" i="30"/>
  <c r="P9" i="30"/>
  <c r="P8" i="30"/>
  <c r="P7" i="30"/>
  <c r="P6" i="30"/>
  <c r="P5" i="30"/>
  <c r="BA39" i="1" l="1" a="1"/>
  <c r="BA39" i="1" s="1"/>
  <c r="BC10" i="1"/>
  <c r="BA10" i="1"/>
  <c r="BJ39" i="1" a="1"/>
  <c r="BJ39" i="1" s="1"/>
  <c r="BB8" i="1"/>
  <c r="AX44" i="1" s="1" a="1"/>
  <c r="AX44" i="1" s="1"/>
  <c r="AX39" i="1" a="1"/>
  <c r="AX39" i="1" s="1"/>
  <c r="BB10" i="1"/>
  <c r="BA9" i="1"/>
  <c r="BC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Nutsady Ouk</author>
  </authors>
  <commentList>
    <comment ref="A385" authorId="0" shapeId="0" xr:uid="{AF20AB75-CB86-4614-818E-552FF1944396}">
      <text>
        <r>
          <rPr>
            <b/>
            <sz val="9"/>
            <color indexed="81"/>
            <rFont val="Tahoma"/>
            <family val="2"/>
          </rPr>
          <t>Nutsady Ouk:</t>
        </r>
        <r>
          <rPr>
            <sz val="9"/>
            <color indexed="81"/>
            <rFont val="Tahoma"/>
            <family val="2"/>
          </rPr>
          <t xml:space="preserve">
All tenor auction everyweek.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Gheachkeav Ang</author>
  </authors>
  <commentList>
    <comment ref="BL38" authorId="0" shapeId="0" xr:uid="{A1964773-D480-4C5B-98F6-DDEDDBBEBD54}">
      <text>
        <r>
          <rPr>
            <b/>
            <sz val="9"/>
            <color indexed="81"/>
            <rFont val="Tahoma"/>
            <family val="2"/>
          </rPr>
          <t>Gheachkeav Ang:</t>
        </r>
        <r>
          <rPr>
            <sz val="9"/>
            <color indexed="81"/>
            <rFont val="Tahoma"/>
            <family val="2"/>
          </rPr>
          <t xml:space="preserve">
No need to input
</t>
        </r>
      </text>
    </comment>
    <comment ref="BO38" authorId="0" shapeId="0" xr:uid="{BE73181A-E8A4-484F-A955-554C34196768}">
      <text>
        <r>
          <rPr>
            <b/>
            <sz val="9"/>
            <color indexed="81"/>
            <rFont val="Tahoma"/>
            <family val="2"/>
          </rPr>
          <t>Gheachkeav Ang:</t>
        </r>
        <r>
          <rPr>
            <sz val="9"/>
            <color indexed="81"/>
            <rFont val="Tahoma"/>
            <family val="2"/>
          </rPr>
          <t xml:space="preserve">
No need to input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<sst xmlns="http://schemas.openxmlformats.org/spreadsheetml/2006/main" count="7698" uniqueCount="1607">
  <si>
    <t>Date</t>
  </si>
  <si>
    <t>Success Rate 7D</t>
  </si>
  <si>
    <t>Success Rate 91D</t>
  </si>
  <si>
    <t>Success Rate 182D</t>
  </si>
  <si>
    <t>Success Rate 14D</t>
  </si>
  <si>
    <t>Success Rate 28D</t>
  </si>
  <si>
    <t>Success Rate 364D</t>
  </si>
  <si>
    <t>7 Days</t>
  </si>
  <si>
    <t>14 Days</t>
  </si>
  <si>
    <t>28 Days</t>
  </si>
  <si>
    <t>91 Days</t>
  </si>
  <si>
    <t>182 Days</t>
  </si>
  <si>
    <t>364 Days</t>
  </si>
  <si>
    <t>3 Months</t>
  </si>
  <si>
    <t xml:space="preserve">6 Months </t>
  </si>
  <si>
    <t>1 Year</t>
  </si>
  <si>
    <t>USD</t>
  </si>
  <si>
    <t>KHR</t>
  </si>
  <si>
    <t>2 Years</t>
  </si>
  <si>
    <t>3 Years</t>
  </si>
  <si>
    <t>5 Years</t>
  </si>
  <si>
    <t>Tenor</t>
  </si>
  <si>
    <t>Success Rate  364D</t>
  </si>
  <si>
    <t>1 Months</t>
  </si>
  <si>
    <t xml:space="preserve">Auction Date </t>
  </si>
  <si>
    <t>Debt Securities Type</t>
  </si>
  <si>
    <t xml:space="preserve">Currency </t>
  </si>
  <si>
    <t xml:space="preserve">Maturity Date </t>
  </si>
  <si>
    <t>Bidding Lowest Rate</t>
  </si>
  <si>
    <t>Bidding Highest Rate</t>
  </si>
  <si>
    <t xml:space="preserve">Negotiable Certificate of Deposit </t>
  </si>
  <si>
    <t xml:space="preserve">Government Bond </t>
  </si>
  <si>
    <t xml:space="preserve"> 3 Years</t>
  </si>
  <si>
    <t xml:space="preserve"> 2 Years</t>
  </si>
  <si>
    <t xml:space="preserve"> 1 Year</t>
  </si>
  <si>
    <t xml:space="preserve">Undetermined </t>
  </si>
  <si>
    <t>Settlement Date/ Issue Date</t>
  </si>
  <si>
    <t xml:space="preserve">NCD in USD </t>
  </si>
  <si>
    <t>NCD in KHR</t>
  </si>
  <si>
    <t>Gov.B</t>
  </si>
  <si>
    <t xml:space="preserve">Average rate 1Y </t>
  </si>
  <si>
    <t>Min</t>
  </si>
  <si>
    <t>Max</t>
  </si>
  <si>
    <t>Ave</t>
  </si>
  <si>
    <t xml:space="preserve">Average rate 2Y </t>
  </si>
  <si>
    <t xml:space="preserve">Average rate 3Y </t>
  </si>
  <si>
    <t xml:space="preserve">Average rate 5Y </t>
  </si>
  <si>
    <t>1 Month</t>
  </si>
  <si>
    <t>Data Index</t>
  </si>
  <si>
    <t>Title</t>
  </si>
  <si>
    <t>7-days</t>
  </si>
  <si>
    <t>14-days</t>
  </si>
  <si>
    <t>28-days</t>
  </si>
  <si>
    <t>91-days</t>
  </si>
  <si>
    <t>182-days</t>
  </si>
  <si>
    <t>1-Year</t>
  </si>
  <si>
    <t>2-Years</t>
  </si>
  <si>
    <t>3-Years</t>
  </si>
  <si>
    <t>5-Years</t>
  </si>
  <si>
    <t>Average Rate USD</t>
  </si>
  <si>
    <t xml:space="preserve">Average Rate KHR </t>
  </si>
  <si>
    <t>NCD and Gov.Bond Auction Result</t>
  </si>
  <si>
    <t xml:space="preserve">Average Rate </t>
  </si>
  <si>
    <t xml:space="preserve">Weighted Average rate </t>
  </si>
  <si>
    <t>Weighted Rate 7D</t>
  </si>
  <si>
    <t>Weighted Rate 14D</t>
  </si>
  <si>
    <t>Weighted Rate 28D</t>
  </si>
  <si>
    <t>Weighted Rate 91D</t>
  </si>
  <si>
    <t>Weighted Rate 182D</t>
  </si>
  <si>
    <t>Weighted Rate 364D</t>
  </si>
  <si>
    <t xml:space="preserve">Weighted Average rate 1Y </t>
  </si>
  <si>
    <t xml:space="preserve">Weighted Average rate 2Y </t>
  </si>
  <si>
    <t xml:space="preserve">Weighted Average rate 3Y </t>
  </si>
  <si>
    <t xml:space="preserve">Weighted Average rate 5Y </t>
  </si>
  <si>
    <t>Average Rate KHR</t>
  </si>
  <si>
    <t>NSS</t>
  </si>
  <si>
    <t>NSS MODEL</t>
  </si>
  <si>
    <t>KHR NSS</t>
  </si>
  <si>
    <t>USD NSS</t>
  </si>
  <si>
    <t>KHR Polynomial</t>
  </si>
  <si>
    <t>USD Polynomial</t>
  </si>
  <si>
    <t xml:space="preserve">Polynomial </t>
  </si>
  <si>
    <t>NSS (KHR)</t>
  </si>
  <si>
    <t>NSS (USD)</t>
  </si>
  <si>
    <t>10 Years</t>
  </si>
  <si>
    <t xml:space="preserve">Weighted Average rate 10Y </t>
  </si>
  <si>
    <t>Updated</t>
  </si>
  <si>
    <t>10-Years</t>
  </si>
  <si>
    <t>NCD DATA</t>
  </si>
  <si>
    <t>Numbers of Auctions</t>
  </si>
  <si>
    <t>Auction Date</t>
  </si>
  <si>
    <t>Currency</t>
  </si>
  <si>
    <t>Maturity Date</t>
  </si>
  <si>
    <t>Bidding Amount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</si>
  <si>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</si>
  <si>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</si>
  <si>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</si>
  <si>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</si>
  <si>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</si>
  <si>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</si>
  <si>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</si>
  <si>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</si>
  <si>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</si>
  <si>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</si>
  <si>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</si>
  <si>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</si>
  <si>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</si>
  <si>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</si>
  <si>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</si>
  <si>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</si>
  <si>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</si>
  <si>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</si>
  <si>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</si>
  <si>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</si>
  <si>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</si>
  <si>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22nd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</si>
  <si>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</si>
  <si>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</si>
  <si>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</si>
  <si>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</si>
  <si>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</si>
  <si>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</si>
  <si>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</si>
  <si>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</si>
  <si>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</si>
  <si>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32nd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</si>
  <si>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</si>
  <si>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</si>
  <si>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</si>
  <si>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</si>
  <si>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</si>
  <si>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</si>
  <si>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</si>
  <si>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</si>
  <si>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</si>
  <si>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42nd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</si>
  <si>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</si>
  <si>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</si>
  <si>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</si>
  <si>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</si>
  <si>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</si>
  <si>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</si>
  <si>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</si>
  <si>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</si>
  <si>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</si>
  <si>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52nd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</si>
  <si>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</si>
  <si>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</si>
  <si>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</si>
  <si>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</si>
  <si>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</si>
  <si>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</si>
  <si>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</si>
  <si>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</si>
  <si>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</si>
  <si>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62nd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</si>
  <si>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</si>
  <si>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</si>
  <si>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</si>
  <si>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</si>
  <si>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</si>
  <si>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</si>
  <si>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</si>
  <si>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</si>
  <si>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</si>
  <si>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72nd</t>
  </si>
  <si>
    <t>73rd</t>
  </si>
  <si>
    <t>74th</t>
  </si>
  <si>
    <t>75th</t>
  </si>
  <si>
    <t>76th</t>
  </si>
  <si>
    <t>77th</t>
  </si>
  <si>
    <t>78th</t>
  </si>
  <si>
    <t>79th</t>
  </si>
  <si>
    <t>80th</t>
  </si>
  <si>
    <t>81st</t>
  </si>
  <si>
    <t>82nd</t>
  </si>
  <si>
    <t>83rd</t>
  </si>
  <si>
    <t>84th</t>
  </si>
  <si>
    <t>85th</t>
  </si>
  <si>
    <t>86th</t>
  </si>
  <si>
    <t>87th</t>
  </si>
  <si>
    <t>88th</t>
  </si>
  <si>
    <t>89th</t>
  </si>
  <si>
    <t>90th</t>
  </si>
  <si>
    <t>91st</t>
  </si>
  <si>
    <t>92nd</t>
  </si>
  <si>
    <t>93rd</t>
  </si>
  <si>
    <t>94th</t>
  </si>
  <si>
    <t>95th</t>
  </si>
  <si>
    <t>96th</t>
  </si>
  <si>
    <t>97th</t>
  </si>
  <si>
    <t>98th</t>
  </si>
  <si>
    <t>99th</t>
  </si>
  <si>
    <t>100th</t>
  </si>
  <si>
    <t>101st</t>
  </si>
  <si>
    <t>102nd</t>
  </si>
  <si>
    <t>103rd</t>
  </si>
  <si>
    <t>104th</t>
  </si>
  <si>
    <t>105th</t>
  </si>
  <si>
    <t>106th</t>
  </si>
  <si>
    <t>107th</t>
  </si>
  <si>
    <t>108th</t>
  </si>
  <si>
    <t>109th</t>
  </si>
  <si>
    <t>110th</t>
  </si>
  <si>
    <t>111th</t>
  </si>
  <si>
    <t>112th</t>
  </si>
  <si>
    <t>113th</t>
  </si>
  <si>
    <t>114th</t>
  </si>
  <si>
    <t>115th</t>
  </si>
  <si>
    <t>116th</t>
  </si>
  <si>
    <t>117th</t>
  </si>
  <si>
    <t>118th</t>
  </si>
  <si>
    <t>119th</t>
  </si>
  <si>
    <t>120th</t>
  </si>
  <si>
    <t>121st</t>
  </si>
  <si>
    <t>122nd</t>
  </si>
  <si>
    <t>123rd</t>
  </si>
  <si>
    <t>124th</t>
  </si>
  <si>
    <t>125th</t>
  </si>
  <si>
    <t>126th</t>
  </si>
  <si>
    <t>127th</t>
  </si>
  <si>
    <t>128th</t>
  </si>
  <si>
    <t>129th</t>
  </si>
  <si>
    <t>130th</t>
  </si>
  <si>
    <t>131st</t>
  </si>
  <si>
    <t>132nd</t>
  </si>
  <si>
    <t>133rd</t>
  </si>
  <si>
    <t>134th</t>
  </si>
  <si>
    <t>7d 1st</t>
  </si>
  <si>
    <t>135th​</t>
  </si>
  <si>
    <t>7d 2nd</t>
  </si>
  <si>
    <t xml:space="preserve"> 7d 3rd</t>
  </si>
  <si>
    <t>136th</t>
  </si>
  <si>
    <t>7d 4th</t>
  </si>
  <si>
    <t>7d 5th</t>
  </si>
  <si>
    <t>137th</t>
  </si>
  <si>
    <t>138th</t>
  </si>
  <si>
    <t>139th</t>
  </si>
  <si>
    <t xml:space="preserve">140th </t>
  </si>
  <si>
    <t>141st</t>
  </si>
  <si>
    <t>142nd</t>
  </si>
  <si>
    <t>143rd</t>
  </si>
  <si>
    <t>144th</t>
  </si>
  <si>
    <t>145th</t>
  </si>
  <si>
    <t>146th</t>
  </si>
  <si>
    <t>147th</t>
  </si>
  <si>
    <t>148th</t>
  </si>
  <si>
    <t>149th</t>
  </si>
  <si>
    <t>150th</t>
  </si>
  <si>
    <t>151st</t>
  </si>
  <si>
    <t>152nd</t>
  </si>
  <si>
    <t>153rd</t>
  </si>
  <si>
    <t>154th</t>
  </si>
  <si>
    <t>155th</t>
  </si>
  <si>
    <t>156th</t>
  </si>
  <si>
    <t>157th</t>
  </si>
  <si>
    <t>158th</t>
  </si>
  <si>
    <t>159th</t>
  </si>
  <si>
    <t>160th</t>
  </si>
  <si>
    <t>161st</t>
  </si>
  <si>
    <t>162nd</t>
  </si>
  <si>
    <t>163rd</t>
  </si>
  <si>
    <t>164th</t>
  </si>
  <si>
    <t>165th</t>
  </si>
  <si>
    <t>166th</t>
  </si>
  <si>
    <t>167th</t>
  </si>
  <si>
    <t>168th</t>
  </si>
  <si>
    <t>169th</t>
  </si>
  <si>
    <t>170th</t>
  </si>
  <si>
    <t>171st</t>
  </si>
  <si>
    <t>172nd</t>
  </si>
  <si>
    <t>173rd</t>
  </si>
  <si>
    <t>174th</t>
  </si>
  <si>
    <t>175th</t>
  </si>
  <si>
    <t>176th</t>
  </si>
  <si>
    <t>177th</t>
  </si>
  <si>
    <t>178th</t>
  </si>
  <si>
    <t>179th</t>
  </si>
  <si>
    <t>180th</t>
  </si>
  <si>
    <t>181st</t>
  </si>
  <si>
    <t>182nd</t>
  </si>
  <si>
    <t>183rd</t>
  </si>
  <si>
    <t>184th</t>
  </si>
  <si>
    <t>185th</t>
  </si>
  <si>
    <t>186th</t>
  </si>
  <si>
    <t>187th</t>
  </si>
  <si>
    <t>188th</t>
  </si>
  <si>
    <t>189th</t>
  </si>
  <si>
    <t>190th</t>
  </si>
  <si>
    <t>191st</t>
  </si>
  <si>
    <t>192nd</t>
  </si>
  <si>
    <t>193rd</t>
  </si>
  <si>
    <t>194th</t>
  </si>
  <si>
    <t>195th</t>
  </si>
  <si>
    <t>196th</t>
  </si>
  <si>
    <t>197th</t>
  </si>
  <si>
    <t>198th</t>
  </si>
  <si>
    <t>199th</t>
  </si>
  <si>
    <t>200th</t>
  </si>
  <si>
    <t>201st</t>
  </si>
  <si>
    <t>202nd</t>
  </si>
  <si>
    <t>203rd</t>
  </si>
  <si>
    <t>204th</t>
  </si>
  <si>
    <t>205th</t>
  </si>
  <si>
    <t>206th</t>
  </si>
  <si>
    <t>207th</t>
  </si>
  <si>
    <t>208th</t>
  </si>
  <si>
    <t>209th</t>
  </si>
  <si>
    <t>210th</t>
  </si>
  <si>
    <t>211th</t>
  </si>
  <si>
    <t>212th</t>
  </si>
  <si>
    <t>213th</t>
  </si>
  <si>
    <t>214th</t>
  </si>
  <si>
    <t>215th</t>
  </si>
  <si>
    <t>216th</t>
  </si>
  <si>
    <t>217th</t>
  </si>
  <si>
    <t>218th</t>
  </si>
  <si>
    <t>219th</t>
  </si>
  <si>
    <t>220th</t>
  </si>
  <si>
    <t>221st</t>
  </si>
  <si>
    <t>222nd</t>
  </si>
  <si>
    <t>223rd</t>
  </si>
  <si>
    <t>224th</t>
  </si>
  <si>
    <t>225th</t>
  </si>
  <si>
    <t>226th</t>
  </si>
  <si>
    <t>227th</t>
  </si>
  <si>
    <t>228th</t>
  </si>
  <si>
    <t>229th</t>
  </si>
  <si>
    <t>230th</t>
  </si>
  <si>
    <t>231st</t>
  </si>
  <si>
    <t>232nd</t>
  </si>
  <si>
    <t>233rd</t>
  </si>
  <si>
    <t>234th</t>
  </si>
  <si>
    <t>235th</t>
  </si>
  <si>
    <t>236th</t>
  </si>
  <si>
    <t>237th</t>
  </si>
  <si>
    <t>238th</t>
  </si>
  <si>
    <t>239th</t>
  </si>
  <si>
    <t>240th</t>
  </si>
  <si>
    <t>241st</t>
  </si>
  <si>
    <t>242nd</t>
  </si>
  <si>
    <t>243rd</t>
  </si>
  <si>
    <t>244th</t>
  </si>
  <si>
    <t>245th</t>
  </si>
  <si>
    <t>246th</t>
  </si>
  <si>
    <t>247th</t>
  </si>
  <si>
    <t>248th</t>
  </si>
  <si>
    <t>LPCO DATA</t>
  </si>
  <si>
    <t>LPCO Auction Result</t>
  </si>
  <si>
    <t>Liquidity Providing Collateralized Operation</t>
  </si>
  <si>
    <t>Allotement Amount</t>
  </si>
  <si>
    <t>Issued Amount</t>
  </si>
  <si>
    <t>Issued Rate</t>
  </si>
  <si>
    <t>Allotement Rate/ Coupond Rate</t>
  </si>
  <si>
    <t>ISIN</t>
  </si>
  <si>
    <t>KH3000181C97</t>
  </si>
  <si>
    <t>KH3000183CB7</t>
  </si>
  <si>
    <t>KH3000185CC0</t>
  </si>
  <si>
    <t>KH3000186D18</t>
  </si>
  <si>
    <t>KH3000187D25</t>
  </si>
  <si>
    <t>KH3000188D32</t>
  </si>
  <si>
    <t>KH3000189D49</t>
  </si>
  <si>
    <t>KH300018AD53</t>
  </si>
  <si>
    <t>KH300018BD60</t>
  </si>
  <si>
    <t>KH300018DD76</t>
  </si>
  <si>
    <t>KH300018ED83</t>
  </si>
  <si>
    <t>KH300018FD90</t>
  </si>
  <si>
    <t>KH300018GDA9</t>
  </si>
  <si>
    <t>KH300018HDB5</t>
  </si>
  <si>
    <t>KH300018JDC9</t>
  </si>
  <si>
    <t>KH3000181E12</t>
  </si>
  <si>
    <t>KH3000182E29</t>
  </si>
  <si>
    <t>KH3000183E36</t>
  </si>
  <si>
    <t>KH3000184E43</t>
  </si>
  <si>
    <t>KH3000185E59</t>
  </si>
  <si>
    <t>KH3000186E66</t>
  </si>
  <si>
    <t>KH3000187E73</t>
  </si>
  <si>
    <t>KH3000189E97</t>
  </si>
  <si>
    <t>KH3000181F11</t>
  </si>
  <si>
    <t>KH3000183F35</t>
  </si>
  <si>
    <t>KH3000184F42</t>
  </si>
  <si>
    <t>KH3000186F65</t>
  </si>
  <si>
    <t>KH3000187F72</t>
  </si>
  <si>
    <t>KH3000189F96</t>
  </si>
  <si>
    <t>KH300018AFA7</t>
  </si>
  <si>
    <t>KH300018BFC1</t>
  </si>
  <si>
    <t>KH300018CFC9</t>
  </si>
  <si>
    <t>KH300018DFC7</t>
  </si>
  <si>
    <t>KH300018EFC5</t>
  </si>
  <si>
    <t>15 Years</t>
  </si>
  <si>
    <t>Status</t>
  </si>
  <si>
    <t>KH300000Z1D25</t>
  </si>
  <si>
    <t>KH300000Z2D24</t>
  </si>
  <si>
    <t>KH300000Z3D23</t>
  </si>
  <si>
    <t>KH300000Z4D22</t>
  </si>
  <si>
    <t>KH300000Z5D21</t>
  </si>
  <si>
    <t>KH300000Z6D20</t>
  </si>
  <si>
    <t>KH300000ZDD26</t>
  </si>
  <si>
    <t>KH300000ZED25</t>
  </si>
  <si>
    <t>KH300000ZFD24</t>
  </si>
  <si>
    <t>KH300000ZGD23</t>
  </si>
  <si>
    <t>KH300000ZHD22</t>
  </si>
  <si>
    <t>KH300000ZJD20</t>
  </si>
  <si>
    <t>KH30000012D36</t>
  </si>
  <si>
    <t>KH30000013D35</t>
  </si>
  <si>
    <t>KH30000014D34</t>
  </si>
  <si>
    <t>KH30000015D33</t>
  </si>
  <si>
    <t>KH30000016D32</t>
  </si>
  <si>
    <t>KH30000017D31</t>
  </si>
  <si>
    <t>KH30000012D51</t>
  </si>
  <si>
    <t>KH30000013D50</t>
  </si>
  <si>
    <t>KH30000014D59</t>
  </si>
  <si>
    <t>KH30000015D58</t>
  </si>
  <si>
    <t>KH30000016D57</t>
  </si>
  <si>
    <t>KH30000017D56</t>
  </si>
  <si>
    <t>KH3000001ED56</t>
  </si>
  <si>
    <t>KH3000001FD55</t>
  </si>
  <si>
    <t>KH3000001GD54</t>
  </si>
  <si>
    <t>KH3000001HD53</t>
  </si>
  <si>
    <t>KH3000001KD58</t>
  </si>
  <si>
    <t>KH3000001SD50</t>
  </si>
  <si>
    <t>KH3000001TD59</t>
  </si>
  <si>
    <t>KH3000001VD55</t>
  </si>
  <si>
    <t>KH3000001WD54</t>
  </si>
  <si>
    <t>KH30000011D60</t>
  </si>
  <si>
    <t>KH30000012D69</t>
  </si>
  <si>
    <t>KH30000013D68</t>
  </si>
  <si>
    <t>KH30000014D67</t>
  </si>
  <si>
    <t>KH30000016D65</t>
  </si>
  <si>
    <t>KH3000001DD65</t>
  </si>
  <si>
    <t>KH3000001ED64</t>
  </si>
  <si>
    <t>KH3000001FD63</t>
  </si>
  <si>
    <t>KH3000001GD62</t>
  </si>
  <si>
    <t>KH3000001JD69</t>
  </si>
  <si>
    <t>KH30000011D86</t>
  </si>
  <si>
    <t>KH30000012D85</t>
  </si>
  <si>
    <t>KH30000013D84</t>
  </si>
  <si>
    <t>KH30000014D83</t>
  </si>
  <si>
    <t>KH30000016D81</t>
  </si>
  <si>
    <t>KH30000011D94</t>
  </si>
  <si>
    <t>KH30000012D93</t>
  </si>
  <si>
    <t>KH30000013D92</t>
  </si>
  <si>
    <t>KH30000014D91</t>
  </si>
  <si>
    <t>KH30000015D90</t>
  </si>
  <si>
    <t>KH30000016D99</t>
  </si>
  <si>
    <t>KH3000001DD99</t>
  </si>
  <si>
    <t>KH3000001ED98</t>
  </si>
  <si>
    <t>KH3000001FD97</t>
  </si>
  <si>
    <t>KH3000001GD96</t>
  </si>
  <si>
    <t>KH3000001JD93</t>
  </si>
  <si>
    <t>KH30000011DB6</t>
  </si>
  <si>
    <t>KH30000012DB4</t>
  </si>
  <si>
    <t>KH30000013DB2</t>
  </si>
  <si>
    <t>KH30000014DB0</t>
  </si>
  <si>
    <t>KH30000015DB7</t>
  </si>
  <si>
    <t>KH30000016DB5</t>
  </si>
  <si>
    <t>KH3000001DDB2</t>
  </si>
  <si>
    <t>KH3000001EDB0</t>
  </si>
  <si>
    <t>KH3000001FDB7</t>
  </si>
  <si>
    <t>KH3000001GDB5</t>
  </si>
  <si>
    <t>KH3000001JDB9</t>
  </si>
  <si>
    <t>KH3000001DDC0</t>
  </si>
  <si>
    <t>KH3000001EDC8</t>
  </si>
  <si>
    <t>KH3000001FDC5</t>
  </si>
  <si>
    <t>KH3000001GDC3</t>
  </si>
  <si>
    <t>KH3000001JDC7</t>
  </si>
  <si>
    <t>KH3000001RDC0</t>
  </si>
  <si>
    <t>KH3000001SDC8</t>
  </si>
  <si>
    <t>KH3000001TDC6</t>
  </si>
  <si>
    <t>KH3000001VDC2</t>
  </si>
  <si>
    <t>KH30000011E10</t>
  </si>
  <si>
    <t>KH30000012E19</t>
  </si>
  <si>
    <t>KH30000013E18</t>
  </si>
  <si>
    <t>KH30000014E17</t>
  </si>
  <si>
    <t>KH3000001DE15</t>
  </si>
  <si>
    <t>KH3000001EE14</t>
  </si>
  <si>
    <t>KH3000001FE13</t>
  </si>
  <si>
    <t>KH3000001GE12</t>
  </si>
  <si>
    <t>KH3000001RE19</t>
  </si>
  <si>
    <t>KH3000001SE18</t>
  </si>
  <si>
    <t>KH3000001TE17</t>
  </si>
  <si>
    <t>KH3000001VE13</t>
  </si>
  <si>
    <t>KH30000025E14</t>
  </si>
  <si>
    <t>KH30000026E13</t>
  </si>
  <si>
    <t>KH30000027E12</t>
  </si>
  <si>
    <t>KH30000028E11</t>
  </si>
  <si>
    <t>KH30000029E10</t>
  </si>
  <si>
    <t>KH3000002AE17</t>
  </si>
  <si>
    <t>KH3000002HE10</t>
  </si>
  <si>
    <t>KH3000002JE18</t>
  </si>
  <si>
    <t>KH3000002KE15</t>
  </si>
  <si>
    <t>KH3000002LE14</t>
  </si>
  <si>
    <t>KH30000012E27</t>
  </si>
  <si>
    <t>KH30000013E26</t>
  </si>
  <si>
    <t>KH30000014E25</t>
  </si>
  <si>
    <t>KH3000001DE23</t>
  </si>
  <si>
    <t>KH3000001EE22</t>
  </si>
  <si>
    <t>KH3000001FE21</t>
  </si>
  <si>
    <t>KH3000001GE20</t>
  </si>
  <si>
    <t>KH3000001HE29</t>
  </si>
  <si>
    <t>KH3000001RE27</t>
  </si>
  <si>
    <t>KH3000001SE26</t>
  </si>
  <si>
    <t>KH3000001TE25</t>
  </si>
  <si>
    <t>KH3000001VE21</t>
  </si>
  <si>
    <t>KH30000025E22</t>
  </si>
  <si>
    <t>KH30000026E21</t>
  </si>
  <si>
    <t>KH30000027E20</t>
  </si>
  <si>
    <t>KH30000028E29</t>
  </si>
  <si>
    <t>KH3000002AE25</t>
  </si>
  <si>
    <t>KH30000011E36</t>
  </si>
  <si>
    <t>KH30000012E35</t>
  </si>
  <si>
    <t>KH30000013E34</t>
  </si>
  <si>
    <t>KH30000014E33</t>
  </si>
  <si>
    <t>KH3000001DE31</t>
  </si>
  <si>
    <t>KH3000001EE30</t>
  </si>
  <si>
    <t>KH3000001GE38</t>
  </si>
  <si>
    <t>KH3000001JE35</t>
  </si>
  <si>
    <t>KH3000001RE35</t>
  </si>
  <si>
    <t>KH3000001SE34</t>
  </si>
  <si>
    <t>KH3000001TE33</t>
  </si>
  <si>
    <t>KH3000001VE39</t>
  </si>
  <si>
    <t>KH30000011E44</t>
  </si>
  <si>
    <t>KH30000014E41</t>
  </si>
  <si>
    <t>KH30000015E40</t>
  </si>
  <si>
    <t>KH30000016E49</t>
  </si>
  <si>
    <t>KH3000001DE49</t>
  </si>
  <si>
    <t>KH3000001FE47</t>
  </si>
  <si>
    <t>KH3000001GE46</t>
  </si>
  <si>
    <t>KH30000011E51</t>
  </si>
  <si>
    <t>KH30000012E50</t>
  </si>
  <si>
    <t>KH30000013E59</t>
  </si>
  <si>
    <t>KH30000014E58</t>
  </si>
  <si>
    <t>KH30000015E57</t>
  </si>
  <si>
    <t>KH3000001CE57</t>
  </si>
  <si>
    <t>KH3000001DE56</t>
  </si>
  <si>
    <t>KH3000001EE55</t>
  </si>
  <si>
    <t>KH3000001FE54</t>
  </si>
  <si>
    <t>KH3000001PE52</t>
  </si>
  <si>
    <t>KH3000001QE51</t>
  </si>
  <si>
    <t>KH3000001RE50</t>
  </si>
  <si>
    <t>KH30000022E58</t>
  </si>
  <si>
    <t>KH30000023E57</t>
  </si>
  <si>
    <t>KH30000024E56</t>
  </si>
  <si>
    <t>KH30000011E69</t>
  </si>
  <si>
    <t>KH30000012E68</t>
  </si>
  <si>
    <t>KH30000013E67</t>
  </si>
  <si>
    <t>KH30000015E65</t>
  </si>
  <si>
    <t>KH3000001CE65</t>
  </si>
  <si>
    <t>KH3000001DE64</t>
  </si>
  <si>
    <t>KH3000001EE63</t>
  </si>
  <si>
    <t>KH3000001GE61</t>
  </si>
  <si>
    <t>KH3000001PE60</t>
  </si>
  <si>
    <t>KH3000001QE69</t>
  </si>
  <si>
    <t>KH3000001RE68</t>
  </si>
  <si>
    <t>KH3000001TE66</t>
  </si>
  <si>
    <t>KH30000022E66</t>
  </si>
  <si>
    <t>KH30000023E65</t>
  </si>
  <si>
    <t>KH30000025E63</t>
  </si>
  <si>
    <t>KH30000011E77</t>
  </si>
  <si>
    <t>KH30000012E76</t>
  </si>
  <si>
    <t>KH30000013E75</t>
  </si>
  <si>
    <t>KH30000018E70</t>
  </si>
  <si>
    <t>KH30000019E79</t>
  </si>
  <si>
    <t>KH3000001FE70</t>
  </si>
  <si>
    <t>KH3000001GE79</t>
  </si>
  <si>
    <t>KH3000001HE78</t>
  </si>
  <si>
    <t>KH3000001NE70</t>
  </si>
  <si>
    <t>KH3000001PE78</t>
  </si>
  <si>
    <t>KH3000001QE77</t>
  </si>
  <si>
    <t>KH3000001RE76</t>
  </si>
  <si>
    <t>KH3000001WE79</t>
  </si>
  <si>
    <t>KH3000001XE78</t>
  </si>
  <si>
    <t>KH30000011E85</t>
  </si>
  <si>
    <t>KH30000012E84</t>
  </si>
  <si>
    <t>KH30000018E88</t>
  </si>
  <si>
    <t>KH30000019E87</t>
  </si>
  <si>
    <t>KH3000001FE88</t>
  </si>
  <si>
    <t>KH3000001GE87</t>
  </si>
  <si>
    <t>KH30000011E93</t>
  </si>
  <si>
    <t>KH30000012E92</t>
  </si>
  <si>
    <t>KH30000018E96</t>
  </si>
  <si>
    <t>KH30000019E95</t>
  </si>
  <si>
    <t>KH3000001FE96</t>
  </si>
  <si>
    <t>KH3000001HE94</t>
  </si>
  <si>
    <t>KH3000001JE92</t>
  </si>
  <si>
    <t>KH3000001NE96</t>
  </si>
  <si>
    <t>KH3000001PE94</t>
  </si>
  <si>
    <t>KH3000001QE93</t>
  </si>
  <si>
    <t>KH30000012D28</t>
  </si>
  <si>
    <t>KH30000013D27</t>
  </si>
  <si>
    <t>KH30000014D26</t>
  </si>
  <si>
    <t>KH30000015D25</t>
  </si>
  <si>
    <t>KH3000001ED31</t>
  </si>
  <si>
    <t>KH3000001FD30</t>
  </si>
  <si>
    <t>KH3000001GD39</t>
  </si>
  <si>
    <t>KH3000001HD38</t>
  </si>
  <si>
    <t>KH3000001JD36</t>
  </si>
  <si>
    <t>KH30000012D44</t>
  </si>
  <si>
    <t>KH30000013D43</t>
  </si>
  <si>
    <t>KH30000014D42</t>
  </si>
  <si>
    <t>KH30000015D41</t>
  </si>
  <si>
    <t>KH3000001ED49</t>
  </si>
  <si>
    <t>KH3000001FD48</t>
  </si>
  <si>
    <t>KH3000001GD47</t>
  </si>
  <si>
    <t>KH3000001HD46</t>
  </si>
  <si>
    <t>KH3000001JD44</t>
  </si>
  <si>
    <t>KH30000011D78</t>
  </si>
  <si>
    <t>KH30000012D77</t>
  </si>
  <si>
    <t>KH30000013D76</t>
  </si>
  <si>
    <t>KH30000014D75</t>
  </si>
  <si>
    <t>KH30000015D74</t>
  </si>
  <si>
    <t>KH3000001DD73</t>
  </si>
  <si>
    <t>KH3000001ED72</t>
  </si>
  <si>
    <t>KH3000001FD71</t>
  </si>
  <si>
    <t>KH3000001GD70</t>
  </si>
  <si>
    <t>KH3000001HD79</t>
  </si>
  <si>
    <t>KH3000001DD81</t>
  </si>
  <si>
    <t>KH3000001ED80</t>
  </si>
  <si>
    <t>KH3000001FD89</t>
  </si>
  <si>
    <t>KH3000001GD88</t>
  </si>
  <si>
    <t>KH3000001RD85</t>
  </si>
  <si>
    <t>KH3000001SD84</t>
  </si>
  <si>
    <t>KH3000001TD83</t>
  </si>
  <si>
    <t>KH3000001VD89</t>
  </si>
  <si>
    <t>KH30000025D80</t>
  </si>
  <si>
    <t>KH30000026D89</t>
  </si>
  <si>
    <t>KH30000027D88</t>
  </si>
  <si>
    <t>KH30000028D87</t>
  </si>
  <si>
    <t>KH3000001RD93</t>
  </si>
  <si>
    <t>KH3000001SD92</t>
  </si>
  <si>
    <t>KH3000001TD91</t>
  </si>
  <si>
    <t>KH3000001VD97</t>
  </si>
  <si>
    <t>KH30000025D98</t>
  </si>
  <si>
    <t>KH30000026D97</t>
  </si>
  <si>
    <t>KH30000027D96</t>
  </si>
  <si>
    <t>KH30000028D95</t>
  </si>
  <si>
    <t>KH30000011DA8</t>
  </si>
  <si>
    <t>KH30000012DA6</t>
  </si>
  <si>
    <t>KH30000013DA4</t>
  </si>
  <si>
    <t>KH30000014DA2</t>
  </si>
  <si>
    <t>KH3000001DDA4</t>
  </si>
  <si>
    <t>KH3000001EDA2</t>
  </si>
  <si>
    <t>KH3000001FDA9</t>
  </si>
  <si>
    <t>KH3000001GDA7</t>
  </si>
  <si>
    <t>KH3000001HDA5</t>
  </si>
  <si>
    <t>KH3000001RDA4</t>
  </si>
  <si>
    <t>KH3000001SDA2</t>
  </si>
  <si>
    <t>KH3000001TDA0</t>
  </si>
  <si>
    <t>KH3000001VDA6</t>
  </si>
  <si>
    <t>KH3000001WDA4</t>
  </si>
  <si>
    <t>KH30000025DA8</t>
  </si>
  <si>
    <t>KH30000026DA6</t>
  </si>
  <si>
    <t>KH30000027DA4</t>
  </si>
  <si>
    <t>KH30000028DA2</t>
  </si>
  <si>
    <t>KH3000002HDA3</t>
  </si>
  <si>
    <t>KH3000002JDA9</t>
  </si>
  <si>
    <t>KH3000002KDA7</t>
  </si>
  <si>
    <t>KH3000001RDB2</t>
  </si>
  <si>
    <t>KH3000001SDB0</t>
  </si>
  <si>
    <t>KH3000001TDB8</t>
  </si>
  <si>
    <t>KH3000001VDB4</t>
  </si>
  <si>
    <t>KH30000011DC4</t>
  </si>
  <si>
    <t>KH30000012DC2</t>
  </si>
  <si>
    <t>KH30000013DC0</t>
  </si>
  <si>
    <t>KH30000014DC8</t>
  </si>
  <si>
    <t>KH30000025DC4</t>
  </si>
  <si>
    <t>KH30000026DC2</t>
  </si>
  <si>
    <t>KH30000029DC6</t>
  </si>
  <si>
    <t>KH30000025E30</t>
  </si>
  <si>
    <t>KH30000026E39</t>
  </si>
  <si>
    <t>KH30000027E38</t>
  </si>
  <si>
    <t>KH3000001QE44</t>
  </si>
  <si>
    <t>KH3000001RE43</t>
  </si>
  <si>
    <t>KH3000001SE42</t>
  </si>
  <si>
    <t>KH30000023E40</t>
  </si>
  <si>
    <t>KH30000024E49</t>
  </si>
  <si>
    <t>KH30000025E48</t>
  </si>
  <si>
    <t>KH3000002EE47</t>
  </si>
  <si>
    <t>KH3000002FE46</t>
  </si>
  <si>
    <t>KH3000002GE45</t>
  </si>
  <si>
    <t>KH3000002JE42</t>
  </si>
  <si>
    <t>KH3000001NE88</t>
  </si>
  <si>
    <t>KH3000001RE84</t>
  </si>
  <si>
    <t>KH30000011EA6</t>
  </si>
  <si>
    <t>KH30000012EA4</t>
  </si>
  <si>
    <t>KH30000013EA2</t>
  </si>
  <si>
    <t>KH30000018EA1</t>
  </si>
  <si>
    <t>KH30000019EA9</t>
  </si>
  <si>
    <t>KH3000001FEA7</t>
  </si>
  <si>
    <t>KH3000001GEA5</t>
  </si>
  <si>
    <t>KH3000001JEA9</t>
  </si>
  <si>
    <t>KH3000001NEA1</t>
  </si>
  <si>
    <t>KH3000001PEA6</t>
  </si>
  <si>
    <t>KH30000011EB4</t>
  </si>
  <si>
    <t>KH30000012EB2</t>
  </si>
  <si>
    <t>KH30000013EB0</t>
  </si>
  <si>
    <t>KH30000018EB9</t>
  </si>
  <si>
    <t>KH30000019EB7</t>
  </si>
  <si>
    <t>KH3000001FEB5</t>
  </si>
  <si>
    <t>KH3000001GEB3</t>
  </si>
  <si>
    <t>KH30000011EC2</t>
  </si>
  <si>
    <t>KH30000012EC0</t>
  </si>
  <si>
    <t>KH30000018EC7</t>
  </si>
  <si>
    <t>KH30000019EC5</t>
  </si>
  <si>
    <t>KH3000001EEC6</t>
  </si>
  <si>
    <t>KH3000001FEC3</t>
  </si>
  <si>
    <t>KH3000001LEC1</t>
  </si>
  <si>
    <t>KH3000001MEC9</t>
  </si>
  <si>
    <t>KH3000001NEC7</t>
  </si>
  <si>
    <t>KH3000001SEC6</t>
  </si>
  <si>
    <t>KH30000011F19</t>
  </si>
  <si>
    <t>KH30000012F18</t>
  </si>
  <si>
    <t>KH30000013F17</t>
  </si>
  <si>
    <t>KH30000017F13</t>
  </si>
  <si>
    <t>KH30000018F12</t>
  </si>
  <si>
    <t>KH30000019F11</t>
  </si>
  <si>
    <t>KH3000001DF14</t>
  </si>
  <si>
    <t>KH3000001EF13</t>
  </si>
  <si>
    <t>KH3000001FF12</t>
  </si>
  <si>
    <t>KH3000001KF15</t>
  </si>
  <si>
    <t>KH3000001LF14</t>
  </si>
  <si>
    <t>KH30000011F27</t>
  </si>
  <si>
    <t>KH30000012F26</t>
  </si>
  <si>
    <t>KH30000013F25</t>
  </si>
  <si>
    <t>KH30000017F21</t>
  </si>
  <si>
    <t>KH30000018F20</t>
  </si>
  <si>
    <t>KH30000019F29</t>
  </si>
  <si>
    <t>KH3000001DF22</t>
  </si>
  <si>
    <t>KH3000001EF21</t>
  </si>
  <si>
    <t>KH3000001FF20</t>
  </si>
  <si>
    <t>KH3000001KF23</t>
  </si>
  <si>
    <t>KH3000001LF22</t>
  </si>
  <si>
    <t>KH30000011F35</t>
  </si>
  <si>
    <t>KH30000013F33</t>
  </si>
  <si>
    <t>KH30000017F39</t>
  </si>
  <si>
    <t>KH30000018F38</t>
  </si>
  <si>
    <t>KH30000019F37</t>
  </si>
  <si>
    <t>KH3000001DF30</t>
  </si>
  <si>
    <t>KH3000001EF39</t>
  </si>
  <si>
    <t>KH3000001KF31</t>
  </si>
  <si>
    <t>KH3000001LF30</t>
  </si>
  <si>
    <t>KH3000001MF39</t>
  </si>
  <si>
    <t>KH30000011F43</t>
  </si>
  <si>
    <t>KH30000013F41</t>
  </si>
  <si>
    <t>KH30000017F47</t>
  </si>
  <si>
    <t>KH30000018F46</t>
  </si>
  <si>
    <t>KH3000001DF48</t>
  </si>
  <si>
    <t>KH3000001EF47</t>
  </si>
  <si>
    <t>KH3000001FF46</t>
  </si>
  <si>
    <t>KH3000001KF49</t>
  </si>
  <si>
    <t>KH3000001LF48</t>
  </si>
  <si>
    <t>KH30000011F50</t>
  </si>
  <si>
    <t>KH30000012F59</t>
  </si>
  <si>
    <t>KH30000013F58</t>
  </si>
  <si>
    <t>KH30000017F54</t>
  </si>
  <si>
    <t>KH30000018F53</t>
  </si>
  <si>
    <t>KH30000019F52</t>
  </si>
  <si>
    <t>KH3000001DF55</t>
  </si>
  <si>
    <t>KH3000001EF54</t>
  </si>
  <si>
    <t>KH30000011F68</t>
  </si>
  <si>
    <t>KH30000013F66</t>
  </si>
  <si>
    <t>KH30000017F62</t>
  </si>
  <si>
    <t>KH30000018F61</t>
  </si>
  <si>
    <t>KH30000019F60</t>
  </si>
  <si>
    <t>KH3000001DF63</t>
  </si>
  <si>
    <t>KH3000001EF62</t>
  </si>
  <si>
    <t>KH3000001FF61</t>
  </si>
  <si>
    <t>KH3000001KF64</t>
  </si>
  <si>
    <t>KH3000001MF62</t>
  </si>
  <si>
    <t>KH30000011F76</t>
  </si>
  <si>
    <t>KH30000012F75</t>
  </si>
  <si>
    <t>KH30000013F74</t>
  </si>
  <si>
    <t>KH30000017F70</t>
  </si>
  <si>
    <t>KH30000018F79</t>
  </si>
  <si>
    <t>KH30000019F78</t>
  </si>
  <si>
    <t>KH3000001DF71</t>
  </si>
  <si>
    <t>KH3000001EF70</t>
  </si>
  <si>
    <t>KH3000001FF79</t>
  </si>
  <si>
    <t>KH3000001KF72</t>
  </si>
  <si>
    <t>KH3000001LF71</t>
  </si>
  <si>
    <t>KH3000001MF70</t>
  </si>
  <si>
    <t>KH3000001QF76</t>
  </si>
  <si>
    <t>KH3000001RF75</t>
  </si>
  <si>
    <t>KH3000001SF74</t>
  </si>
  <si>
    <t>KH30000011F84</t>
  </si>
  <si>
    <t>KH30000012F83</t>
  </si>
  <si>
    <t>KH30000013F82</t>
  </si>
  <si>
    <t>KH30000016F89</t>
  </si>
  <si>
    <t>KH30000017F88</t>
  </si>
  <si>
    <t>KH30000018F87</t>
  </si>
  <si>
    <t>KH3000001BF81</t>
  </si>
  <si>
    <t>KH3000001CF80</t>
  </si>
  <si>
    <t>KH3000001GF86</t>
  </si>
  <si>
    <t>KH30000011F92</t>
  </si>
  <si>
    <t>KH30000016F97</t>
  </si>
  <si>
    <t>KH30000017F96</t>
  </si>
  <si>
    <t>KH30000018F95</t>
  </si>
  <si>
    <t>KH3000001BF99</t>
  </si>
  <si>
    <t>KH3000001CF98</t>
  </si>
  <si>
    <t>KH3000001DF97</t>
  </si>
  <si>
    <t>KH3000001GF94</t>
  </si>
  <si>
    <t>KH3000001HF93</t>
  </si>
  <si>
    <t>KH3000001JF91</t>
  </si>
  <si>
    <t>KH30000011FA3</t>
  </si>
  <si>
    <t>KH30000012FA1</t>
  </si>
  <si>
    <t>KH30000013FA9</t>
  </si>
  <si>
    <t>KH30000016FA2</t>
  </si>
  <si>
    <t>KH30000017FA0</t>
  </si>
  <si>
    <t>KH3000001BFA3</t>
  </si>
  <si>
    <t>KH3000001CFA1</t>
  </si>
  <si>
    <t>KH3000001DFA9</t>
  </si>
  <si>
    <t>KH3000001GFA2</t>
  </si>
  <si>
    <t>KH3000001SFA7</t>
  </si>
  <si>
    <t>KH30000011FB1</t>
  </si>
  <si>
    <t>KH30000012FB9</t>
  </si>
  <si>
    <t>KH30000013FB7</t>
  </si>
  <si>
    <t>KH30000016FB0</t>
  </si>
  <si>
    <t>KH30000017FB8</t>
  </si>
  <si>
    <t>KH30000018FB6</t>
  </si>
  <si>
    <t>KH3000001BFB1</t>
  </si>
  <si>
    <t>KH3000001CFB9</t>
  </si>
  <si>
    <t>KH30000011FC9</t>
  </si>
  <si>
    <t>KH30000012FC7</t>
  </si>
  <si>
    <t>KH30000013FC5</t>
  </si>
  <si>
    <t>KH30000016FC8</t>
  </si>
  <si>
    <t>KH30000017FC6</t>
  </si>
  <si>
    <t>KH30000018FC4</t>
  </si>
  <si>
    <t>KH3000001BFC9</t>
  </si>
  <si>
    <t>KH3000001CFC7</t>
  </si>
  <si>
    <t>KH3000001GFC8</t>
  </si>
  <si>
    <t>KH3000001HFC6</t>
  </si>
  <si>
    <t>KH30000011G18</t>
  </si>
  <si>
    <t>KH30000012G17</t>
  </si>
  <si>
    <t>KH30000013G16</t>
  </si>
  <si>
    <t>KH30000016G13</t>
  </si>
  <si>
    <t>KH30000017G12</t>
  </si>
  <si>
    <t>KH30000018G11</t>
  </si>
  <si>
    <t>KH3000001BG15</t>
  </si>
  <si>
    <t>KH3000001CG14</t>
  </si>
  <si>
    <t>KH3000001GG10</t>
  </si>
  <si>
    <t>KH3000001HG19</t>
  </si>
  <si>
    <t>KH30000011G26</t>
  </si>
  <si>
    <t>KH30000012G25</t>
  </si>
  <si>
    <t>KH30000016G21</t>
  </si>
  <si>
    <t>KH30000017G20</t>
  </si>
  <si>
    <t>KH30000018G29</t>
  </si>
  <si>
    <t>KH3000001BG23</t>
  </si>
  <si>
    <t>KH3000001CG22</t>
  </si>
  <si>
    <t>KH3000181G10</t>
  </si>
  <si>
    <t>KH3000182G19</t>
  </si>
  <si>
    <t>KH3000184G17</t>
  </si>
  <si>
    <t>KH3000185G16</t>
  </si>
  <si>
    <t>KH3000186G15</t>
  </si>
  <si>
    <t>KH300000Z7D29</t>
  </si>
  <si>
    <t>KH300000Z8D28</t>
  </si>
  <si>
    <t>KH300000Z9D27</t>
  </si>
  <si>
    <t>KH300000ZAD29</t>
  </si>
  <si>
    <t>KH300000ZBD28</t>
  </si>
  <si>
    <t>KH300000ZCD27</t>
  </si>
  <si>
    <t>KH300000ZKD27</t>
  </si>
  <si>
    <t>KH300000ZLD26</t>
  </si>
  <si>
    <t>KH300000ZMD25</t>
  </si>
  <si>
    <t>KH300000ZND24</t>
  </si>
  <si>
    <t>KH300000ZPD22</t>
  </si>
  <si>
    <t>KH300000ZQD21</t>
  </si>
  <si>
    <t>KH30000018D22</t>
  </si>
  <si>
    <t>KH30000019D21</t>
  </si>
  <si>
    <t>KH3000001AD27</t>
  </si>
  <si>
    <t>KH3000001BD26</t>
  </si>
  <si>
    <t>KH3000001CD25</t>
  </si>
  <si>
    <t>KH3000001DD24</t>
  </si>
  <si>
    <t>KH30000018D30</t>
  </si>
  <si>
    <t>KH30000019D39</t>
  </si>
  <si>
    <t>KH3000001AD35</t>
  </si>
  <si>
    <t>KH3000001BD34</t>
  </si>
  <si>
    <t>KH3000001CD33</t>
  </si>
  <si>
    <t>KH3000001DD32</t>
  </si>
  <si>
    <t>KH3000001LD32</t>
  </si>
  <si>
    <t>KH3000001MD31</t>
  </si>
  <si>
    <t>KH3000001ND30</t>
  </si>
  <si>
    <t>KH3000001PD38</t>
  </si>
  <si>
    <t>KH3000001QD37</t>
  </si>
  <si>
    <t>KH3000001RD36</t>
  </si>
  <si>
    <t>KH30000018D48</t>
  </si>
  <si>
    <t>KH30000019D47</t>
  </si>
  <si>
    <t>KH3000001AD43</t>
  </si>
  <si>
    <t>KH3000001BD42</t>
  </si>
  <si>
    <t>KH3000001DD40</t>
  </si>
  <si>
    <t>KH3000001LD40</t>
  </si>
  <si>
    <t>KH3000001MD49</t>
  </si>
  <si>
    <t>KH3000001ND48</t>
  </si>
  <si>
    <t>KH3000001PD46</t>
  </si>
  <si>
    <t>KH3000001QD45</t>
  </si>
  <si>
    <t>KH3000001RD44</t>
  </si>
  <si>
    <t>KH30000018D55</t>
  </si>
  <si>
    <t>KH30000019D54</t>
  </si>
  <si>
    <t>KH3000001AD50</t>
  </si>
  <si>
    <t>KH3000001BD59</t>
  </si>
  <si>
    <t>KH3000001CD58</t>
  </si>
  <si>
    <t>KH3000001DD57</t>
  </si>
  <si>
    <t>KH3000001LD57</t>
  </si>
  <si>
    <t>KH3000001MD56</t>
  </si>
  <si>
    <t>KH3000001ND55</t>
  </si>
  <si>
    <t>KH3000001PD53</t>
  </si>
  <si>
    <t>KH3000001QD52</t>
  </si>
  <si>
    <t>KH3000001RD51</t>
  </si>
  <si>
    <t>KH3000001ZD51</t>
  </si>
  <si>
    <t>KH30000021D50</t>
  </si>
  <si>
    <t>KH30000023D58</t>
  </si>
  <si>
    <t>KH30000024D57</t>
  </si>
  <si>
    <t>KH30000025D56</t>
  </si>
  <si>
    <t>KH30000017D64</t>
  </si>
  <si>
    <t>KH30000018D63</t>
  </si>
  <si>
    <t>KH30000019D62</t>
  </si>
  <si>
    <t>KH3000001AD68</t>
  </si>
  <si>
    <t>KH3000001BD67</t>
  </si>
  <si>
    <t>KH3000001CD66</t>
  </si>
  <si>
    <t>KH3000001KD66</t>
  </si>
  <si>
    <t>KH3000001LD65</t>
  </si>
  <si>
    <t>KH3000001MD64</t>
  </si>
  <si>
    <t>KH3000001ND63</t>
  </si>
  <si>
    <t>KH3000001PD61</t>
  </si>
  <si>
    <t>KH3000001QD60</t>
  </si>
  <si>
    <t>KH30000017D72</t>
  </si>
  <si>
    <t>KH30000018D71</t>
  </si>
  <si>
    <t>KH30000019D70</t>
  </si>
  <si>
    <t>KH3000001AD76</t>
  </si>
  <si>
    <t>KH3000001BD75</t>
  </si>
  <si>
    <t>KH3000001CD74</t>
  </si>
  <si>
    <t>KH3000001KD74</t>
  </si>
  <si>
    <t>KH3000001LD73</t>
  </si>
  <si>
    <t>KH3000001MD72</t>
  </si>
  <si>
    <t>KH3000001ND71</t>
  </si>
  <si>
    <t>KH3000001PD79</t>
  </si>
  <si>
    <t>KH3000001QD78</t>
  </si>
  <si>
    <t>KH30000017D80</t>
  </si>
  <si>
    <t>KH30000018D89</t>
  </si>
  <si>
    <t>KH30000019D88</t>
  </si>
  <si>
    <t>KH3000001AD84</t>
  </si>
  <si>
    <t>KH3000001BD83</t>
  </si>
  <si>
    <t>KH3000001CD82</t>
  </si>
  <si>
    <t>KH3000001KD82</t>
  </si>
  <si>
    <t>KH3000001LD81</t>
  </si>
  <si>
    <t>KH3000001MD80</t>
  </si>
  <si>
    <t>KH3000001ND89</t>
  </si>
  <si>
    <t>KH3000001PD87</t>
  </si>
  <si>
    <t>KH3000001QD86</t>
  </si>
  <si>
    <t>KH3000001YD86</t>
  </si>
  <si>
    <t>KH3000001ZD85</t>
  </si>
  <si>
    <t>KH30000021D84</t>
  </si>
  <si>
    <t>KH30000022D83</t>
  </si>
  <si>
    <t>KH30000023D82</t>
  </si>
  <si>
    <t>KH30000024D81</t>
  </si>
  <si>
    <t>KH3000002BD82</t>
  </si>
  <si>
    <t>KH3000002CD81</t>
  </si>
  <si>
    <t>KH3000002DD80</t>
  </si>
  <si>
    <t>KH3000002ED89</t>
  </si>
  <si>
    <t>KH3000002FD88</t>
  </si>
  <si>
    <t>KH3000002GD87</t>
  </si>
  <si>
    <t>KH30000017D98</t>
  </si>
  <si>
    <t>KH30000018D97</t>
  </si>
  <si>
    <t>KH30000019D96</t>
  </si>
  <si>
    <t>KH3000001AD92</t>
  </si>
  <si>
    <t>KH3000001CD90</t>
  </si>
  <si>
    <t>KH3000001KD90</t>
  </si>
  <si>
    <t>KH3000001LD99</t>
  </si>
  <si>
    <t>KH3000001MD98</t>
  </si>
  <si>
    <t>KH3000001ND97</t>
  </si>
  <si>
    <t>KH3000001YD94</t>
  </si>
  <si>
    <t>KH3000001ZD93</t>
  </si>
  <si>
    <t>KH30000021D92</t>
  </si>
  <si>
    <t>KH30000022D91</t>
  </si>
  <si>
    <t>KH30000023D90</t>
  </si>
  <si>
    <t>KH30000024D99</t>
  </si>
  <si>
    <t>KH3000002ED97</t>
  </si>
  <si>
    <t>KH3000002BD90</t>
  </si>
  <si>
    <t>KH3000002CD99</t>
  </si>
  <si>
    <t>KH3000002DD98</t>
  </si>
  <si>
    <t>KH3000002FD96</t>
  </si>
  <si>
    <t>KH3000002GD95</t>
  </si>
  <si>
    <t>KH30000017DA5</t>
  </si>
  <si>
    <t>KH30000018DA3</t>
  </si>
  <si>
    <t>KH30000019DA1</t>
  </si>
  <si>
    <t>KH3000001ADA0</t>
  </si>
  <si>
    <t>KH3000001QDA6</t>
  </si>
  <si>
    <t>KH3000001KDA9</t>
  </si>
  <si>
    <t>KH3000001LDA7</t>
  </si>
  <si>
    <t>KH3000001MDA5</t>
  </si>
  <si>
    <t>KH3000001NDA3</t>
  </si>
  <si>
    <t>KH3000001PDA8</t>
  </si>
  <si>
    <t>KH3000001YDA0</t>
  </si>
  <si>
    <t>KH3000001ZDA7</t>
  </si>
  <si>
    <t>KH30000021DA7</t>
  </si>
  <si>
    <t>KH30000022DA5</t>
  </si>
  <si>
    <t>KH30000023DA3</t>
  </si>
  <si>
    <t>KH3000002BDA6</t>
  </si>
  <si>
    <t>KH3000002CDA4</t>
  </si>
  <si>
    <t>KH3000002DDA2</t>
  </si>
  <si>
    <t>KH3000002EDA0</t>
  </si>
  <si>
    <t>KH3000002GDA5</t>
  </si>
  <si>
    <t>KH3000002QDA4</t>
  </si>
  <si>
    <t>KH3000002RDA2</t>
  </si>
  <si>
    <t>KH3000002VDA4</t>
  </si>
  <si>
    <t>KH30000017DB3</t>
  </si>
  <si>
    <t>KH30000018DB1</t>
  </si>
  <si>
    <t>KH30000019DB9</t>
  </si>
  <si>
    <t>KH3000001ADB8</t>
  </si>
  <si>
    <t>KH3000001BDB6</t>
  </si>
  <si>
    <t>KH3000001CDB4</t>
  </si>
  <si>
    <t>KH3000001KDB7</t>
  </si>
  <si>
    <t>KH3000001LDB5</t>
  </si>
  <si>
    <t>KH3000001MDB3</t>
  </si>
  <si>
    <t>KH3000001NDB1</t>
  </si>
  <si>
    <t>KH3000001PDB6</t>
  </si>
  <si>
    <t>KH3000001QDB4</t>
  </si>
  <si>
    <t>KH3000001YDB8</t>
  </si>
  <si>
    <t>KH3000001ZDB5</t>
  </si>
  <si>
    <t>KH30000021DB5</t>
  </si>
  <si>
    <t>KH30000022DB3</t>
  </si>
  <si>
    <t>KH30000024DB9</t>
  </si>
  <si>
    <t>KH30000017DC1</t>
  </si>
  <si>
    <t>KH30000018DC9</t>
  </si>
  <si>
    <t>KH30000019DC7</t>
  </si>
  <si>
    <t>KH3000001ADC6</t>
  </si>
  <si>
    <t>KH3000001BDC4</t>
  </si>
  <si>
    <t>KH3000001CDC2</t>
  </si>
  <si>
    <t>KH3000001NDC9</t>
  </si>
  <si>
    <t>KH3000001KDC5</t>
  </si>
  <si>
    <t>KH3000001LDC3</t>
  </si>
  <si>
    <t>KH3000001MDC1</t>
  </si>
  <si>
    <t>KH3000001PDC4</t>
  </si>
  <si>
    <t>KH3000001QDC2</t>
  </si>
  <si>
    <t>KH3000001ZDC3</t>
  </si>
  <si>
    <t>KH30000021DC3</t>
  </si>
  <si>
    <t>KH30000022DC1</t>
  </si>
  <si>
    <t>KH30000023DC9</t>
  </si>
  <si>
    <t>KH30000024DC7</t>
  </si>
  <si>
    <t>KH3000002BDC2</t>
  </si>
  <si>
    <t>KH3000002CDC0</t>
  </si>
  <si>
    <t>KH3000002DDC8</t>
  </si>
  <si>
    <t>KH3000002EDC6</t>
  </si>
  <si>
    <t>KH3000002FDC3</t>
  </si>
  <si>
    <t>KH3000002GDC1</t>
  </si>
  <si>
    <t>KH30000017E14</t>
  </si>
  <si>
    <t>KH30000018E13</t>
  </si>
  <si>
    <t>KH30000019E12</t>
  </si>
  <si>
    <t>KH3000001AE18</t>
  </si>
  <si>
    <t>KH3000001BE17</t>
  </si>
  <si>
    <t>KH3000001CE16</t>
  </si>
  <si>
    <t>KH3000001KE16</t>
  </si>
  <si>
    <t>KH3000001LE15</t>
  </si>
  <si>
    <t>KH3000001ME14</t>
  </si>
  <si>
    <t>KH3000001NE13</t>
  </si>
  <si>
    <t>KH3000001PE11</t>
  </si>
  <si>
    <t>KH3000001YE10</t>
  </si>
  <si>
    <t>KH3000001ZE19</t>
  </si>
  <si>
    <t>KH30000021E18</t>
  </si>
  <si>
    <t>KH30000022E17</t>
  </si>
  <si>
    <t>KH30000023E16</t>
  </si>
  <si>
    <t>KH30000024E15</t>
  </si>
  <si>
    <t>KH3000002BE16</t>
  </si>
  <si>
    <t>KH3000002CE15</t>
  </si>
  <si>
    <t>KH3000002EE13</t>
  </si>
  <si>
    <t>KH3000002FE12</t>
  </si>
  <si>
    <t>KH3000002GE11</t>
  </si>
  <si>
    <t>KH3000002PE10</t>
  </si>
  <si>
    <t>KH3000002QE19</t>
  </si>
  <si>
    <t>KH3000002RE18</t>
  </si>
  <si>
    <t>KH3000002SE17</t>
  </si>
  <si>
    <t>KH3000002TE16</t>
  </si>
  <si>
    <t>KH30000017E22</t>
  </si>
  <si>
    <t>KH30000018E21</t>
  </si>
  <si>
    <t>KH30000019E20</t>
  </si>
  <si>
    <t>KH3000001AE26</t>
  </si>
  <si>
    <t>KH3000001BE25</t>
  </si>
  <si>
    <t>KH3000001CE24</t>
  </si>
  <si>
    <t>KH3000001KE24</t>
  </si>
  <si>
    <t>KH3000001LE23</t>
  </si>
  <si>
    <t>KH3000001ME22</t>
  </si>
  <si>
    <t>KH3000001NE21</t>
  </si>
  <si>
    <t>KH3000001PE29</t>
  </si>
  <si>
    <t>KH3000001QE28</t>
  </si>
  <si>
    <t>KH3000001YE28</t>
  </si>
  <si>
    <t>KH3000001ZE27</t>
  </si>
  <si>
    <t>KH30000021E26</t>
  </si>
  <si>
    <t>KH30000022E25</t>
  </si>
  <si>
    <t>KH30000023E24</t>
  </si>
  <si>
    <t>KH3000002BE24</t>
  </si>
  <si>
    <t>KH3000002CE23</t>
  </si>
  <si>
    <t>KH3000002DE22</t>
  </si>
  <si>
    <t>KH3000002EE21</t>
  </si>
  <si>
    <t>KH3000002GE29</t>
  </si>
  <si>
    <t>KH30000017E30</t>
  </si>
  <si>
    <t>KH30000018E39</t>
  </si>
  <si>
    <t>KH30000019E38</t>
  </si>
  <si>
    <t>KH3000001AE34</t>
  </si>
  <si>
    <t>KH3000001CE32</t>
  </si>
  <si>
    <t>KH3000001KE32</t>
  </si>
  <si>
    <t>KH3000001LE31</t>
  </si>
  <si>
    <t>KH3000001ME30</t>
  </si>
  <si>
    <t>KH3000001NE39</t>
  </si>
  <si>
    <t>KH3000001QE36</t>
  </si>
  <si>
    <t>KH3000001YE36</t>
  </si>
  <si>
    <t>KH3000001ZE35</t>
  </si>
  <si>
    <t>KH30000021E34</t>
  </si>
  <si>
    <t>KH30000022E33</t>
  </si>
  <si>
    <t>KH30000024E31</t>
  </si>
  <si>
    <t>KH3000002BE32</t>
  </si>
  <si>
    <t>KH3000002CE31</t>
  </si>
  <si>
    <t>KH3000002DE30</t>
  </si>
  <si>
    <t>KH3000002EE39</t>
  </si>
  <si>
    <t>KH3000002GE37</t>
  </si>
  <si>
    <t>KH30000017E48</t>
  </si>
  <si>
    <t>KH30000018E47</t>
  </si>
  <si>
    <t>KH30000019E46</t>
  </si>
  <si>
    <t>KH3000001AE42</t>
  </si>
  <si>
    <t>KH3000001BE41</t>
  </si>
  <si>
    <t>KH3000001CE40</t>
  </si>
  <si>
    <t>KH3000001JE43</t>
  </si>
  <si>
    <t>KH3000001KE40</t>
  </si>
  <si>
    <t>KH3000001LE49</t>
  </si>
  <si>
    <t>KH3000001ME48</t>
  </si>
  <si>
    <t>KH3000001NE47</t>
  </si>
  <si>
    <t>KH3000001PE45</t>
  </si>
  <si>
    <t>KH3000001WE46</t>
  </si>
  <si>
    <t>KH3000001XE45</t>
  </si>
  <si>
    <t>KH3000001YE44</t>
  </si>
  <si>
    <t>KH3000001ZE43</t>
  </si>
  <si>
    <t>KH30000022E41</t>
  </si>
  <si>
    <t>KH30000028E45</t>
  </si>
  <si>
    <t>KH30000029E44</t>
  </si>
  <si>
    <t>KH3000002AE41</t>
  </si>
  <si>
    <t>KH3000002BE40</t>
  </si>
  <si>
    <t>KH3000002CE49</t>
  </si>
  <si>
    <t>KH3000002DE48</t>
  </si>
  <si>
    <t>KH3000002KE49</t>
  </si>
  <si>
    <t>KH3000002LE48</t>
  </si>
  <si>
    <t>KH3000002ME47</t>
  </si>
  <si>
    <t>KH3000002NE46</t>
  </si>
  <si>
    <t>KH3000002PE44</t>
  </si>
  <si>
    <t>KH3000002QE43</t>
  </si>
  <si>
    <t>KH30000016E56</t>
  </si>
  <si>
    <t>KH30000017E55</t>
  </si>
  <si>
    <t>KH30000018E54</t>
  </si>
  <si>
    <t>KH30000019E53</t>
  </si>
  <si>
    <t>KH3000001AE59</t>
  </si>
  <si>
    <t>KH3000001BE58</t>
  </si>
  <si>
    <t>KH3000001HE52</t>
  </si>
  <si>
    <t>KH3000001JE50</t>
  </si>
  <si>
    <t>KH3000001KE57</t>
  </si>
  <si>
    <t>KH3000001LE56</t>
  </si>
  <si>
    <t>KH3000001ME55</t>
  </si>
  <si>
    <t>KH3000001NE54</t>
  </si>
  <si>
    <t>KH3000001VE54</t>
  </si>
  <si>
    <t>KH3000001WE53</t>
  </si>
  <si>
    <t>KH3000001XE52</t>
  </si>
  <si>
    <t>KH3000001YE51</t>
  </si>
  <si>
    <t>KH3000001ZE50</t>
  </si>
  <si>
    <t>KH30000021E59</t>
  </si>
  <si>
    <t>KH30000027E53</t>
  </si>
  <si>
    <t>KH30000028E52</t>
  </si>
  <si>
    <t>KH30000029E51</t>
  </si>
  <si>
    <t>KH3000002AE58</t>
  </si>
  <si>
    <t>KH3000002BE57</t>
  </si>
  <si>
    <t>KH30000016E64</t>
  </si>
  <si>
    <t>KH30000017E63</t>
  </si>
  <si>
    <t>KH30000018E62</t>
  </si>
  <si>
    <t>KH30000019E61</t>
  </si>
  <si>
    <t>KH3000001AE67</t>
  </si>
  <si>
    <t>KH3000001BE66</t>
  </si>
  <si>
    <t>KH3000001HE60</t>
  </si>
  <si>
    <t>KH3000001JE68</t>
  </si>
  <si>
    <t>KH3000001KE65</t>
  </si>
  <si>
    <t>KH3000001LE64</t>
  </si>
  <si>
    <t>KH3000001VE62</t>
  </si>
  <si>
    <t>KH3000001WE61</t>
  </si>
  <si>
    <t>KH3000001XE60</t>
  </si>
  <si>
    <t>KH3000001YE69</t>
  </si>
  <si>
    <t>KH30000021E67</t>
  </si>
  <si>
    <t>KH30000026E62</t>
  </si>
  <si>
    <t>KH30000028E60</t>
  </si>
  <si>
    <t>KH30000015E73</t>
  </si>
  <si>
    <t>KH30000016E72</t>
  </si>
  <si>
    <t>KH3000001CE73</t>
  </si>
  <si>
    <t>KH3000001DE72</t>
  </si>
  <si>
    <t>KH3000001KE73</t>
  </si>
  <si>
    <t>KH3000001LE72</t>
  </si>
  <si>
    <t>KH3000001SE75</t>
  </si>
  <si>
    <t>KH3000001TE74</t>
  </si>
  <si>
    <t>KH3000001VE70</t>
  </si>
  <si>
    <t>KH30000021E75</t>
  </si>
  <si>
    <t>KH30000023E73</t>
  </si>
  <si>
    <t>KH30000015E81</t>
  </si>
  <si>
    <t>KH30000017E89</t>
  </si>
  <si>
    <t>KH3000001CE81</t>
  </si>
  <si>
    <t>KH3000001KE81</t>
  </si>
  <si>
    <t>KH3000001LE80</t>
  </si>
  <si>
    <t>KH3000001SE83</t>
  </si>
  <si>
    <t>KH3000001TE82</t>
  </si>
  <si>
    <t>KH3000001VE88</t>
  </si>
  <si>
    <t>KH30000015E99</t>
  </si>
  <si>
    <t>KH30000017E97</t>
  </si>
  <si>
    <t>KH3000001CE99</t>
  </si>
  <si>
    <t>KH3000001DE98</t>
  </si>
  <si>
    <t>KH3000001EE97</t>
  </si>
  <si>
    <t>KH3000001KE99</t>
  </si>
  <si>
    <t>KH3000001LE98</t>
  </si>
  <si>
    <t>KH3000001SE91</t>
  </si>
  <si>
    <t>KH3000001TE90</t>
  </si>
  <si>
    <t>KH3000001VE96</t>
  </si>
  <si>
    <t>KH30000015EA7</t>
  </si>
  <si>
    <t>KH30000016EA5</t>
  </si>
  <si>
    <t>KH30000017EA3</t>
  </si>
  <si>
    <t>KH3000001CEA4</t>
  </si>
  <si>
    <t>KH3000001DEA2</t>
  </si>
  <si>
    <t>KH3000001KEA7</t>
  </si>
  <si>
    <t>KH3000001LEA5</t>
  </si>
  <si>
    <t>KH3000001MEA3</t>
  </si>
  <si>
    <t>KH3000001SEA0</t>
  </si>
  <si>
    <t>KH3000001VEA4</t>
  </si>
  <si>
    <t>KH30000015EB5</t>
  </si>
  <si>
    <t>KH30000016EB3</t>
  </si>
  <si>
    <t>KH30000017EB1</t>
  </si>
  <si>
    <t>KH3000001CEB2</t>
  </si>
  <si>
    <t>KH3000001DEB0</t>
  </si>
  <si>
    <t>KH3000001EEB8</t>
  </si>
  <si>
    <t>KH3000001KEB5</t>
  </si>
  <si>
    <t>KH3000001LEB3</t>
  </si>
  <si>
    <t>KH3000001MEB1</t>
  </si>
  <si>
    <t>KH30000015EC3</t>
  </si>
  <si>
    <t>KH30000016EC1</t>
  </si>
  <si>
    <t>KH30000017EC9</t>
  </si>
  <si>
    <t>KH3000001BEC2</t>
  </si>
  <si>
    <t>KH3000001CEC0</t>
  </si>
  <si>
    <t>KH3000001DEC8</t>
  </si>
  <si>
    <t>KH3000001HEC9</t>
  </si>
  <si>
    <t>KH3000001JEC5</t>
  </si>
  <si>
    <t>KH3000001KEC3</t>
  </si>
  <si>
    <t>KH3000001PEC2</t>
  </si>
  <si>
    <t>KH3000001QEC0</t>
  </si>
  <si>
    <t>KH3000001REC8</t>
  </si>
  <si>
    <t>KH3000001WEC8</t>
  </si>
  <si>
    <t>KH3000001XEC6</t>
  </si>
  <si>
    <t>KH3000001YEC4</t>
  </si>
  <si>
    <t>KH30000014F16</t>
  </si>
  <si>
    <t>KH30000015F15</t>
  </si>
  <si>
    <t>KH30000016F14</t>
  </si>
  <si>
    <t>KH3000001AF17</t>
  </si>
  <si>
    <t>KH3000001BF16</t>
  </si>
  <si>
    <t>KH3000001CF15</t>
  </si>
  <si>
    <t>KH3000001GF11</t>
  </si>
  <si>
    <t>KH3000001HF10</t>
  </si>
  <si>
    <t>KH3000001JF18</t>
  </si>
  <si>
    <t>KH3000001NF12</t>
  </si>
  <si>
    <t>KH3000001PF10</t>
  </si>
  <si>
    <t>KH3000001QF19</t>
  </si>
  <si>
    <t>KH30000014F24</t>
  </si>
  <si>
    <t>KH30000015F23</t>
  </si>
  <si>
    <t>KH30000016F22</t>
  </si>
  <si>
    <t>KH3000001AF25</t>
  </si>
  <si>
    <t>KH3000001BF24</t>
  </si>
  <si>
    <t>KH3000001CF23</t>
  </si>
  <si>
    <t>KH3000001GF29</t>
  </si>
  <si>
    <t>KH3000001HF28</t>
  </si>
  <si>
    <t>KH3000001JF26</t>
  </si>
  <si>
    <t>KH3000001NF20</t>
  </si>
  <si>
    <t>KH3000001PF28</t>
  </si>
  <si>
    <t>KH3000001QF27</t>
  </si>
  <si>
    <t>KH30000014F32</t>
  </si>
  <si>
    <t>KH30000015F31</t>
  </si>
  <si>
    <t>KH30000016F30</t>
  </si>
  <si>
    <t>KH3000001AF33</t>
  </si>
  <si>
    <t>KH3000001BF32</t>
  </si>
  <si>
    <t>KH3000001CF31</t>
  </si>
  <si>
    <t>KH3000001GF37</t>
  </si>
  <si>
    <t>KH3000001HF36</t>
  </si>
  <si>
    <t>KH3000001JF34</t>
  </si>
  <si>
    <t>KH3000001NF38</t>
  </si>
  <si>
    <t>KH3000001PF36</t>
  </si>
  <si>
    <t>KH3000001QF35</t>
  </si>
  <si>
    <t>KH30000014F40</t>
  </si>
  <si>
    <t>KH30000015F49</t>
  </si>
  <si>
    <t>KH30000016F48</t>
  </si>
  <si>
    <t>KH3000001AF41</t>
  </si>
  <si>
    <t>KH3000001BF40</t>
  </si>
  <si>
    <t>KH3000001CF49</t>
  </si>
  <si>
    <t>KH3000001GF45</t>
  </si>
  <si>
    <t>KH3000001HF44</t>
  </si>
  <si>
    <t>KH3000001JF42</t>
  </si>
  <si>
    <t>KH3000001NF46</t>
  </si>
  <si>
    <t>KH3000001PF44</t>
  </si>
  <si>
    <t>KH3000001QF43</t>
  </si>
  <si>
    <t>KH30000014F57</t>
  </si>
  <si>
    <t>KH30000015F56</t>
  </si>
  <si>
    <t>KH30000016F55</t>
  </si>
  <si>
    <t>KH3000001AF58</t>
  </si>
  <si>
    <t>KH3000001BF57</t>
  </si>
  <si>
    <t>KH3000001CF56</t>
  </si>
  <si>
    <t>KH3000001GF52</t>
  </si>
  <si>
    <t>KH3000001HF51</t>
  </si>
  <si>
    <t>KH3000001JF59</t>
  </si>
  <si>
    <t>KH30000014F65</t>
  </si>
  <si>
    <t>KH30000015F64</t>
  </si>
  <si>
    <t>KH30000016F63</t>
  </si>
  <si>
    <t>KH3000001AF66</t>
  </si>
  <si>
    <t>KH3000001BF65</t>
  </si>
  <si>
    <t>KH3000001CF64</t>
  </si>
  <si>
    <t>KH3000001GF60</t>
  </si>
  <si>
    <t>KH3000001HF69</t>
  </si>
  <si>
    <t>KH3000001JF67</t>
  </si>
  <si>
    <t>KH3000001NF61</t>
  </si>
  <si>
    <t>KH3000001PF69</t>
  </si>
  <si>
    <t>KH3000001QF68</t>
  </si>
  <si>
    <t>KH30000014F73</t>
  </si>
  <si>
    <t>KH30000015F72</t>
  </si>
  <si>
    <t>KH3000001AF74</t>
  </si>
  <si>
    <t>KH3000001BF73</t>
  </si>
  <si>
    <t>KH3000001CF72</t>
  </si>
  <si>
    <t>KH3000001GF78</t>
  </si>
  <si>
    <t>KH3000001HF77</t>
  </si>
  <si>
    <t>KH3000001JF75</t>
  </si>
  <si>
    <t>KH3000001NF79</t>
  </si>
  <si>
    <t>KH3000001PF77</t>
  </si>
  <si>
    <t>KH3000001TF73</t>
  </si>
  <si>
    <t>KH3000001VF79</t>
  </si>
  <si>
    <t>KH30000014F81</t>
  </si>
  <si>
    <t>KH30000015F80</t>
  </si>
  <si>
    <t>KH30000019F86</t>
  </si>
  <si>
    <t>KH3000001AF82</t>
  </si>
  <si>
    <t>KH3000001EF88</t>
  </si>
  <si>
    <t>KH3000001FF87</t>
  </si>
  <si>
    <t>KH3000001KF80</t>
  </si>
  <si>
    <t>KH3000001LF89</t>
  </si>
  <si>
    <t>KH30000014F99</t>
  </si>
  <si>
    <t>KH30000015F98</t>
  </si>
  <si>
    <t>KH30000019F94</t>
  </si>
  <si>
    <t>KH3000001AF90</t>
  </si>
  <si>
    <t>KH3000001EF96</t>
  </si>
  <si>
    <t>KH3000001FF95</t>
  </si>
  <si>
    <t>KH3000001KF98</t>
  </si>
  <si>
    <t>KH3000001LF97</t>
  </si>
  <si>
    <t>KH30000014FA7</t>
  </si>
  <si>
    <t>KH30000015FA4</t>
  </si>
  <si>
    <t>KH30000019FA6</t>
  </si>
  <si>
    <t>KH3000001AFA5</t>
  </si>
  <si>
    <t>KH3000001EFA7</t>
  </si>
  <si>
    <t>KH3000001FFA4</t>
  </si>
  <si>
    <t>KH3000001KFA4</t>
  </si>
  <si>
    <t>KH3000001LFA2</t>
  </si>
  <si>
    <t>KH3000001WFA9</t>
  </si>
  <si>
    <t>KH3000001XFA7</t>
  </si>
  <si>
    <t>KH30000014FB5</t>
  </si>
  <si>
    <t>KH30000015FB2</t>
  </si>
  <si>
    <t>KH30000019FB4</t>
  </si>
  <si>
    <t>KH3000001AFB3</t>
  </si>
  <si>
    <t>KH3000001EFB5</t>
  </si>
  <si>
    <t>KH3000001FFB2</t>
  </si>
  <si>
    <t>KH30000014FC3</t>
  </si>
  <si>
    <t>KH30000015FC0</t>
  </si>
  <si>
    <t>KH30000019FC2</t>
  </si>
  <si>
    <t>KH3000001AFC1</t>
  </si>
  <si>
    <t>KH3000001EFC3</t>
  </si>
  <si>
    <t>KH3000001FFC0</t>
  </si>
  <si>
    <t>KH3000001KFC0</t>
  </si>
  <si>
    <t>KH30000014G15</t>
  </si>
  <si>
    <t>KH30000015G14</t>
  </si>
  <si>
    <t>KH30000019G10</t>
  </si>
  <si>
    <t>KH3000001AG16</t>
  </si>
  <si>
    <t>KH3000001EG12</t>
  </si>
  <si>
    <t>KH3000001FG11</t>
  </si>
  <si>
    <t>KH3000001KG14</t>
  </si>
  <si>
    <t>KH3000001LG13</t>
  </si>
  <si>
    <t>KH30000014G23</t>
  </si>
  <si>
    <t>KH30000015G22</t>
  </si>
  <si>
    <t>KH30000019G28</t>
  </si>
  <si>
    <t>KH3000001AG24</t>
  </si>
  <si>
    <t>KH3000001EG20</t>
  </si>
  <si>
    <t>KH3000001FG29</t>
  </si>
  <si>
    <t>Outstanding Amount</t>
  </si>
  <si>
    <t>Weighted Rate</t>
  </si>
  <si>
    <t>From September 2022 To Febuary 2026</t>
  </si>
  <si>
    <t xml:space="preserve">Day to Maturity </t>
  </si>
  <si>
    <t>Outstanding Securities (Government Bond and Negotiable Certificate of Deposit )</t>
  </si>
  <si>
    <t>From October 2016 To February 2026</t>
  </si>
  <si>
    <t>249th</t>
  </si>
  <si>
    <t>250th</t>
  </si>
  <si>
    <t>251st</t>
  </si>
  <si>
    <t>252nd</t>
  </si>
  <si>
    <t>253rd</t>
  </si>
  <si>
    <t>254th</t>
  </si>
  <si>
    <t>255th</t>
  </si>
  <si>
    <t>256th</t>
  </si>
  <si>
    <t>257th</t>
  </si>
  <si>
    <t>258th</t>
  </si>
  <si>
    <t>259th</t>
  </si>
  <si>
    <t>KH3000187G22</t>
  </si>
  <si>
    <t>KH3000188G21</t>
  </si>
  <si>
    <t>KH300018CG25</t>
  </si>
  <si>
    <t>KH300018AG27</t>
  </si>
  <si>
    <t>KH300018BG26</t>
  </si>
  <si>
    <t>KH3000001GG28</t>
  </si>
  <si>
    <t>KH3000001HG27</t>
  </si>
  <si>
    <t>KH3000001KG22</t>
  </si>
  <si>
    <t>KH3000001JG25</t>
  </si>
  <si>
    <t>KH3000001LG21</t>
  </si>
  <si>
    <t>KH3000188F89</t>
  </si>
  <si>
    <t>KH3000182F28</t>
  </si>
  <si>
    <t>KH3000184CC3</t>
  </si>
  <si>
    <t>KH3000182C96</t>
  </si>
  <si>
    <t>KH3000189G20</t>
  </si>
  <si>
    <t>KH30000017D23</t>
  </si>
  <si>
    <t>KH30000016D24</t>
  </si>
  <si>
    <t>KH3000001KD33</t>
  </si>
  <si>
    <t>KH30000016D40</t>
  </si>
  <si>
    <t>KH3000001CD41</t>
  </si>
  <si>
    <t>KH30000017D49</t>
  </si>
  <si>
    <t>KH3000001KD41</t>
  </si>
  <si>
    <t>KH3000001JD51</t>
  </si>
  <si>
    <t>KH3000001XD53</t>
  </si>
  <si>
    <t>KH3000001YD52</t>
  </si>
  <si>
    <t>KH30000022D59</t>
  </si>
  <si>
    <t>KH30000015D66</t>
  </si>
  <si>
    <t>KH3000001HD61</t>
  </si>
  <si>
    <t>KH30000016D73</t>
  </si>
  <si>
    <t>KH3000001JD77</t>
  </si>
  <si>
    <t>KH3000001WD88</t>
  </si>
  <si>
    <t>KH3000001XD87</t>
  </si>
  <si>
    <t>KH30000015D82</t>
  </si>
  <si>
    <t>KH3000001HD87</t>
  </si>
  <si>
    <t>KH3000001JD85</t>
  </si>
  <si>
    <t>KH30000029D86</t>
  </si>
  <si>
    <t>KH3000002AD83</t>
  </si>
  <si>
    <t>KH3000001HD95</t>
  </si>
  <si>
    <t>KH3000001PD95</t>
  </si>
  <si>
    <t>KH3000001WD96</t>
  </si>
  <si>
    <t>KH3000001XD95</t>
  </si>
  <si>
    <t>KH30000029D94</t>
  </si>
  <si>
    <t>KH3000002AD91</t>
  </si>
  <si>
    <t>KH30000015DA9</t>
  </si>
  <si>
    <t>KH30000016DA7</t>
  </si>
  <si>
    <t>KH3000001BDA8</t>
  </si>
  <si>
    <t>KH3000001CDA6</t>
  </si>
  <si>
    <t>KH3000001JDA1</t>
  </si>
  <si>
    <t>KH3000001XDA2</t>
  </si>
  <si>
    <t>KH30000024DA1</t>
  </si>
  <si>
    <t>KH30000029DA0</t>
  </si>
  <si>
    <t>KH3000002ADA8</t>
  </si>
  <si>
    <t>KH3000002FDA7</t>
  </si>
  <si>
    <t>KH3000002MDA3</t>
  </si>
  <si>
    <t>KH3000002NDA1</t>
  </si>
  <si>
    <t>KH3000002TDA8</t>
  </si>
  <si>
    <t>KH3000002SDA0</t>
  </si>
  <si>
    <t>KH3000002LDA5</t>
  </si>
  <si>
    <t>KH3000001HDB3</t>
  </si>
  <si>
    <t>KH3000001WDB2</t>
  </si>
  <si>
    <t>KH3000001XDB0</t>
  </si>
  <si>
    <t>KH30000015DC5</t>
  </si>
  <si>
    <t>KH30000016DC3</t>
  </si>
  <si>
    <t>KH3000001HDC1</t>
  </si>
  <si>
    <t>KH3000001WDC0</t>
  </si>
  <si>
    <t>KH3000001XDC8</t>
  </si>
  <si>
    <t>KH3000001YDC6</t>
  </si>
  <si>
    <t>KH30000028DC8</t>
  </si>
  <si>
    <t>KH3000002ADC4</t>
  </si>
  <si>
    <t>KH30000015E16</t>
  </si>
  <si>
    <t>KH30000016E15</t>
  </si>
  <si>
    <t>KH3000001HE11</t>
  </si>
  <si>
    <t>KH3000001JE19</t>
  </si>
  <si>
    <t>KH3000001QE10</t>
  </si>
  <si>
    <t>KH3000001WE12</t>
  </si>
  <si>
    <t>KH3000001XE11</t>
  </si>
  <si>
    <t>KH3000002ME13</t>
  </si>
  <si>
    <t>KH3000002NE12</t>
  </si>
  <si>
    <t>KH3000002VE12</t>
  </si>
  <si>
    <t>KH30000015E24</t>
  </si>
  <si>
    <t>KH30000016E23</t>
  </si>
  <si>
    <t>KH3000001JE27</t>
  </si>
  <si>
    <t>KH3000001WE20</t>
  </si>
  <si>
    <t>KH3000001XE29</t>
  </si>
  <si>
    <t>KH30000024E23</t>
  </si>
  <si>
    <t>KH30000029E28</t>
  </si>
  <si>
    <t>KH3000002FE20</t>
  </si>
  <si>
    <t>KH30000015E32</t>
  </si>
  <si>
    <t>KH3000001BE33</t>
  </si>
  <si>
    <t>KH30000016E31</t>
  </si>
  <si>
    <t>KH3000001FE39</t>
  </si>
  <si>
    <t>KH3000001HE37</t>
  </si>
  <si>
    <t>KH3000001PE37</t>
  </si>
  <si>
    <t>KH3000001WE38</t>
  </si>
  <si>
    <t>KH3000001XE37</t>
  </si>
  <si>
    <t>KH30000023E32</t>
  </si>
  <si>
    <t>KH30000028E37</t>
  </si>
  <si>
    <t>KH30000029E36</t>
  </si>
  <si>
    <t>KH3000002AE33</t>
  </si>
  <si>
    <t>KH3000002FE38</t>
  </si>
  <si>
    <t>KH30000013E42</t>
  </si>
  <si>
    <t>KH30000012E43</t>
  </si>
  <si>
    <t>KH3000001EE48</t>
  </si>
  <si>
    <t>KH3000001HE45</t>
  </si>
  <si>
    <t>KH3000001TE41</t>
  </si>
  <si>
    <t>KH3000001VE47</t>
  </si>
  <si>
    <t>KH30000021E42</t>
  </si>
  <si>
    <t>KH30000026E47</t>
  </si>
  <si>
    <t>KH30000027E46</t>
  </si>
  <si>
    <t>KH3000002HE44</t>
  </si>
  <si>
    <t>KH3000001GE53</t>
  </si>
  <si>
    <t>KH3000001SE59</t>
  </si>
  <si>
    <t>KH3000001TE58</t>
  </si>
  <si>
    <t>KH30000025E55</t>
  </si>
  <si>
    <t>KH30000026E54</t>
  </si>
  <si>
    <t>KH3000002CE56</t>
  </si>
  <si>
    <t>KH30000014E66</t>
  </si>
  <si>
    <t>KH3000001FE62</t>
  </si>
  <si>
    <t>KH3000001ME63</t>
  </si>
  <si>
    <t>KH3000001NE62</t>
  </si>
  <si>
    <t>KH3000001SE67</t>
  </si>
  <si>
    <t>KH3000001ZE68</t>
  </si>
  <si>
    <t>KH30000024E64</t>
  </si>
  <si>
    <t>KH30000027E61</t>
  </si>
  <si>
    <t>KH30000014E74</t>
  </si>
  <si>
    <t>KH30000017E71</t>
  </si>
  <si>
    <t>KH3000001AE75</t>
  </si>
  <si>
    <t>KH3000001BE74</t>
  </si>
  <si>
    <t>KH3000001EE71</t>
  </si>
  <si>
    <t>KH3000001JE76</t>
  </si>
  <si>
    <t>KH3000001ME71</t>
  </si>
  <si>
    <t>KH3000001YE77</t>
  </si>
  <si>
    <t>KH3000001ZE76</t>
  </si>
  <si>
    <t>KH30000022E74</t>
  </si>
  <si>
    <t>KH30000013E83</t>
  </si>
  <si>
    <t>KH30000016E80</t>
  </si>
  <si>
    <t>KH30000014E82</t>
  </si>
  <si>
    <t>KH3000001AE83</t>
  </si>
  <si>
    <t>KH3000001BE82</t>
  </si>
  <si>
    <t>KH3000001DE80</t>
  </si>
  <si>
    <t>KH3000001EE89</t>
  </si>
  <si>
    <t>KH3000001HE86</t>
  </si>
  <si>
    <t>KH3000001JE84</t>
  </si>
  <si>
    <t>KH3000001ME89</t>
  </si>
  <si>
    <t>KH3000001PE86</t>
  </si>
  <si>
    <t>KH3000001QE85</t>
  </si>
  <si>
    <t>KH30000013E91</t>
  </si>
  <si>
    <t>KH30000014E90</t>
  </si>
  <si>
    <t>KH30000016E98</t>
  </si>
  <si>
    <t>KH3000001AE91</t>
  </si>
  <si>
    <t>KH3000001BE90</t>
  </si>
  <si>
    <t>KH3000001GE95</t>
  </si>
  <si>
    <t>KH3000001ME97</t>
  </si>
  <si>
    <t>KH3000001RE92</t>
  </si>
  <si>
    <t>KH30000014EA0</t>
  </si>
  <si>
    <t>KH3000001AEA8</t>
  </si>
  <si>
    <t>KH3000001BEA6</t>
  </si>
  <si>
    <t>KH3000001EEA0</t>
  </si>
  <si>
    <t>KH3000001HEA3</t>
  </si>
  <si>
    <t>KH3000001QEA4</t>
  </si>
  <si>
    <t>KH3000001REA2</t>
  </si>
  <si>
    <t>KH3000001TEA8</t>
  </si>
  <si>
    <t>KH30000014EB8</t>
  </si>
  <si>
    <t>KH3000001AEB6</t>
  </si>
  <si>
    <t>KH3000001BEB4</t>
  </si>
  <si>
    <t>KH3000001HEB1</t>
  </si>
  <si>
    <t>KH3000001JEB7</t>
  </si>
  <si>
    <t>KH30000013EC8</t>
  </si>
  <si>
    <t>KH30000014EC6</t>
  </si>
  <si>
    <t>KH3000001AEC4</t>
  </si>
  <si>
    <t>KH3000001GEC1</t>
  </si>
  <si>
    <t>KH3000001TEC4</t>
  </si>
  <si>
    <t>KH3000001VEC0</t>
  </si>
  <si>
    <t>KH3000001MF13</t>
  </si>
  <si>
    <t>KH3000001MF21</t>
  </si>
  <si>
    <t>KH30000012F34</t>
  </si>
  <si>
    <t>KH3000001FF38</t>
  </si>
  <si>
    <t>KH30000012F42</t>
  </si>
  <si>
    <t>KH30000019F45</t>
  </si>
  <si>
    <t>KH3000001MF47</t>
  </si>
  <si>
    <t>KH3000001FF53</t>
  </si>
  <si>
    <t>KH30000012F67</t>
  </si>
  <si>
    <t>KH3000001LF63</t>
  </si>
  <si>
    <t>KH3000001DF89</t>
  </si>
  <si>
    <t>KH3000001HF85</t>
  </si>
  <si>
    <t>KH3000001JF83</t>
  </si>
  <si>
    <t>KH30000012F91</t>
  </si>
  <si>
    <t>KH30000013F90</t>
  </si>
  <si>
    <t>KH30000018FA8</t>
  </si>
  <si>
    <t>KH3000001HFA0</t>
  </si>
  <si>
    <t>KH3000001JFA6</t>
  </si>
  <si>
    <t>KH3000001TFA5</t>
  </si>
  <si>
    <t>KH3000001VFA1</t>
  </si>
  <si>
    <t>KH3000001DFB7</t>
  </si>
  <si>
    <t>KH3000001JFC2</t>
  </si>
  <si>
    <t>KH3000001LFC8</t>
  </si>
  <si>
    <t>KH3000001DFC5</t>
  </si>
  <si>
    <t>KH3000001DG13</t>
  </si>
  <si>
    <t>KH3000001JG17</t>
  </si>
  <si>
    <t>KH30000013G24</t>
  </si>
  <si>
    <t>KH3000001DG21</t>
  </si>
  <si>
    <t>KH30000027DC0</t>
  </si>
  <si>
    <t>KH30000023DB1</t>
  </si>
  <si>
    <t>KH3000002PDA6</t>
  </si>
  <si>
    <t>KH3000001BD91</t>
  </si>
  <si>
    <t>KH3000001QD94</t>
  </si>
  <si>
    <t>KH30000011E28</t>
  </si>
  <si>
    <t>KH3000002DE14</t>
  </si>
  <si>
    <t>Gov.B in KHR</t>
  </si>
  <si>
    <t>Gov.B in USD</t>
  </si>
  <si>
    <t xml:space="preserve">Weighted Average rate 15Y </t>
  </si>
  <si>
    <t>15-Years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</si>
</sst>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_(* #,##0_);_(* \(#,##0\);_(* &quot;-&quot;??_);_(@_)"/>
    <numFmt numFmtId="165" formatCode="0&quot;-days&quot;"/>
    <numFmt numFmtId="166" formatCode="B1dd\ mmm\ yyyy"/>
    <numFmt numFmtId="167" formatCode="0.000"/>
    <numFmt numFmtId="168" formatCode="dd\ mmm\ yyyy"/>
    <numFmt numFmtId="169" formatCode="0.000000000E+00"/>
    <numFmt numFmtId="170" formatCode="[$-409]d\-mmm\-yyyy;@"/>
    <numFmt numFmtId="171" formatCode="#\ &quot;days&quot;"/>
    <numFmt numFmtId="172" formatCode="[$-409]d\-mmm\-yy;@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0"/>
      <name val="Times New Roman"/>
      <family val="1"/>
    </font>
    <font>
      <b/>
      <sz val="16"/>
      <color theme="0"/>
      <name val="Calibri"/>
      <family val="2"/>
    </font>
    <font>
      <b/>
      <sz val="16"/>
      <color theme="0"/>
      <name val="Aptos Narrow"/>
      <family val="2"/>
      <scheme val="minor"/>
    </font>
    <font>
      <b/>
      <sz val="14"/>
      <color indexed="8"/>
      <name val="Times New Roman"/>
      <family val="1"/>
    </font>
    <font>
      <sz val="1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/>
      <name val="Aptos Narrow"/>
      <family val="2"/>
      <scheme val="minor"/>
    </font>
    <font>
      <b/>
      <sz val="16"/>
      <color theme="0"/>
      <name val="Times New Roman"/>
      <family val="1"/>
    </font>
    <font>
      <sz val="11"/>
      <color rgb="FF000000"/>
      <name val="Times New Roman"/>
      <family val="1"/>
    </font>
    <font>
      <b/>
      <sz val="18"/>
      <color theme="0"/>
      <name val="Times New Roman"/>
      <family val="1"/>
    </font>
    <font>
      <b/>
      <sz val="10"/>
      <color theme="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90EB"/>
        <bgColor indexed="64"/>
      </patternFill>
    </fill>
    <fill>
      <patternFill patternType="solid">
        <fgColor rgb="FF4EB8E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686D76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</cellStyleXfs>
  <cellXfs count="182">
    <xf numFmtId="0" fontId="0" fillId="0" borderId="0" xfId="0"/>
    <xf numFmtId="0" fontId="0" fillId="0" borderId="1" xfId="0" applyBorder="1"/>
    <xf numFmtId="2" fontId="0" fillId="0" borderId="0" xfId="0" applyNumberFormat="1"/>
    <xf numFmtId="165" fontId="0" fillId="0" borderId="1" xfId="0" applyNumberFormat="1" applyBorder="1"/>
    <xf numFmtId="2" fontId="0" fillId="0" borderId="1" xfId="0" applyNumberFormat="1" applyBorder="1"/>
    <xf numFmtId="43" fontId="0" fillId="0" borderId="1" xfId="0" applyNumberFormat="1" applyBorder="1"/>
    <xf numFmtId="0" fontId="4" fillId="2" borderId="1" xfId="0" applyFont="1" applyFill="1" applyBorder="1" applyAlignment="1">
      <alignment horizontal="left" vertical="center"/>
    </xf>
    <xf numFmtId="2" fontId="0" fillId="0" borderId="1" xfId="2" applyNumberFormat="1" applyFont="1" applyBorder="1"/>
    <xf numFmtId="166" fontId="6" fillId="0" borderId="1" xfId="0" applyNumberFormat="1" applyFont="1" applyBorder="1" applyAlignment="1">
      <alignment horizontal="center" vertical="top"/>
    </xf>
    <xf numFmtId="43" fontId="5" fillId="0" borderId="1" xfId="0" applyNumberFormat="1" applyFont="1" applyBorder="1"/>
    <xf numFmtId="43" fontId="5" fillId="0" borderId="4" xfId="0" applyNumberFormat="1" applyFont="1" applyBorder="1"/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43" fontId="0" fillId="0" borderId="0" xfId="0" applyNumberFormat="1"/>
    <xf numFmtId="43" fontId="0" fillId="0" borderId="1" xfId="2" applyNumberFormat="1" applyFont="1" applyBorder="1"/>
    <xf numFmtId="0" fontId="0" fillId="0" borderId="6" xfId="0" applyBorder="1"/>
    <xf numFmtId="0" fontId="4" fillId="2" borderId="5" xfId="0" applyFont="1" applyFill="1" applyBorder="1" applyAlignment="1">
      <alignment horizontal="left" vertical="center"/>
    </xf>
    <xf numFmtId="0" fontId="8" fillId="4" borderId="0" xfId="0" applyFont="1" applyFill="1"/>
    <xf numFmtId="0" fontId="9" fillId="5" borderId="7" xfId="4" applyFont="1" applyFill="1" applyBorder="1"/>
    <xf numFmtId="0" fontId="3" fillId="0" borderId="1" xfId="0" applyFont="1" applyBorder="1"/>
    <xf numFmtId="0" fontId="3" fillId="0" borderId="2" xfId="0" applyFont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4" fillId="2" borderId="3" xfId="0" applyFont="1" applyFill="1" applyBorder="1" applyAlignment="1">
      <alignment horizontal="left" vertical="center"/>
    </xf>
    <xf numFmtId="43" fontId="5" fillId="0" borderId="3" xfId="0" applyNumberFormat="1" applyFont="1" applyBorder="1"/>
    <xf numFmtId="0" fontId="4" fillId="2" borderId="4" xfId="0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top"/>
    </xf>
    <xf numFmtId="164" fontId="6" fillId="0" borderId="1" xfId="1" applyNumberFormat="1" applyFont="1" applyFill="1" applyBorder="1" applyAlignment="1">
      <alignment horizontal="right" vertical="top"/>
    </xf>
    <xf numFmtId="167" fontId="0" fillId="0" borderId="1" xfId="0" applyNumberFormat="1" applyBorder="1"/>
    <xf numFmtId="0" fontId="0" fillId="6" borderId="0" xfId="0" applyFill="1"/>
    <xf numFmtId="0" fontId="4" fillId="6" borderId="1" xfId="0" applyFont="1" applyFill="1" applyBorder="1" applyAlignment="1">
      <alignment horizontal="left" vertical="center"/>
    </xf>
    <xf numFmtId="0" fontId="4" fillId="6" borderId="5" xfId="0" applyFont="1" applyFill="1" applyBorder="1" applyAlignment="1">
      <alignment horizontal="left" vertical="center"/>
    </xf>
    <xf numFmtId="0" fontId="0" fillId="6" borderId="1" xfId="0" applyFill="1" applyBorder="1"/>
    <xf numFmtId="165" fontId="0" fillId="0" borderId="9" xfId="0" applyNumberFormat="1" applyBorder="1"/>
    <xf numFmtId="2" fontId="0" fillId="0" borderId="8" xfId="0" applyNumberFormat="1" applyBorder="1"/>
    <xf numFmtId="0" fontId="0" fillId="7" borderId="0" xfId="0" applyFill="1"/>
    <xf numFmtId="0" fontId="4" fillId="7" borderId="1" xfId="0" applyFont="1" applyFill="1" applyBorder="1" applyAlignment="1">
      <alignment horizontal="left" vertical="center"/>
    </xf>
    <xf numFmtId="0" fontId="0" fillId="7" borderId="1" xfId="0" applyFill="1" applyBorder="1"/>
    <xf numFmtId="0" fontId="0" fillId="0" borderId="0" xfId="0" applyAlignment="1">
      <alignment wrapText="1"/>
    </xf>
    <xf numFmtId="0" fontId="0" fillId="8" borderId="0" xfId="0" applyFill="1"/>
    <xf numFmtId="167" fontId="0" fillId="0" borderId="0" xfId="0" applyNumberFormat="1"/>
    <xf numFmtId="43" fontId="11" fillId="0" borderId="1" xfId="0" applyNumberFormat="1" applyFont="1" applyBorder="1"/>
    <xf numFmtId="0" fontId="4" fillId="0" borderId="0" xfId="0" applyFont="1"/>
    <xf numFmtId="168" fontId="6" fillId="0" borderId="1" xfId="0" applyNumberFormat="1" applyFont="1" applyBorder="1" applyAlignment="1">
      <alignment horizontal="center" vertical="top"/>
    </xf>
    <xf numFmtId="0" fontId="14" fillId="9" borderId="1" xfId="0" applyFont="1" applyFill="1" applyBorder="1"/>
    <xf numFmtId="2" fontId="14" fillId="9" borderId="1" xfId="0" applyNumberFormat="1" applyFont="1" applyFill="1" applyBorder="1"/>
    <xf numFmtId="1" fontId="0" fillId="0" borderId="1" xfId="0" applyNumberFormat="1" applyBorder="1"/>
    <xf numFmtId="43" fontId="14" fillId="9" borderId="1" xfId="0" applyNumberFormat="1" applyFont="1" applyFill="1" applyBorder="1"/>
    <xf numFmtId="0" fontId="14" fillId="0" borderId="1" xfId="0" applyFont="1" applyBorder="1"/>
    <xf numFmtId="2" fontId="14" fillId="0" borderId="1" xfId="0" applyNumberFormat="1" applyFont="1" applyBorder="1"/>
    <xf numFmtId="16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5" fillId="10" borderId="1" xfId="0" applyFont="1" applyFill="1" applyBorder="1" applyAlignment="1">
      <alignment horizontal="center" vertical="center" wrapText="1"/>
    </xf>
    <xf numFmtId="2" fontId="5" fillId="0" borderId="1" xfId="1" applyNumberFormat="1" applyFont="1" applyBorder="1"/>
    <xf numFmtId="171" fontId="5" fillId="0" borderId="1" xfId="0" applyNumberFormat="1" applyFont="1" applyBorder="1" applyAlignment="1">
      <alignment horizontal="center"/>
    </xf>
    <xf numFmtId="170" fontId="5" fillId="0" borderId="1" xfId="0" applyNumberFormat="1" applyFont="1" applyBorder="1" applyAlignment="1">
      <alignment horizontal="center" vertical="center"/>
    </xf>
    <xf numFmtId="164" fontId="5" fillId="0" borderId="1" xfId="1" applyNumberFormat="1" applyFont="1" applyFill="1" applyBorder="1" applyAlignment="1">
      <alignment horizontal="right" vertical="center"/>
    </xf>
    <xf numFmtId="2" fontId="5" fillId="0" borderId="1" xfId="0" applyNumberFormat="1" applyFont="1" applyBorder="1" applyAlignment="1">
      <alignment horizontal="right" vertical="center"/>
    </xf>
    <xf numFmtId="164" fontId="5" fillId="0" borderId="1" xfId="1" applyNumberFormat="1" applyFont="1" applyFill="1" applyBorder="1" applyAlignment="1">
      <alignment horizontal="right" vertical="center" wrapText="1"/>
    </xf>
    <xf numFmtId="164" fontId="11" fillId="0" borderId="1" xfId="1" applyNumberFormat="1" applyFont="1" applyFill="1" applyBorder="1" applyAlignment="1">
      <alignment horizontal="right" vertical="center"/>
    </xf>
    <xf numFmtId="2" fontId="11" fillId="0" borderId="1" xfId="0" applyNumberFormat="1" applyFont="1" applyBorder="1" applyAlignment="1">
      <alignment horizontal="right" vertical="center"/>
    </xf>
    <xf numFmtId="164" fontId="11" fillId="0" borderId="1" xfId="1" applyNumberFormat="1" applyFont="1" applyFill="1" applyBorder="1" applyAlignment="1">
      <alignment horizontal="right" vertical="center" wrapText="1"/>
    </xf>
    <xf numFmtId="2" fontId="5" fillId="0" borderId="1" xfId="1" applyNumberFormat="1" applyFont="1" applyFill="1" applyBorder="1" applyAlignment="1">
      <alignment horizontal="right" vertical="center"/>
    </xf>
    <xf numFmtId="2" fontId="5" fillId="0" borderId="1" xfId="0" applyNumberFormat="1" applyFont="1" applyBorder="1" applyAlignment="1">
      <alignment horizontal="right" vertical="center" wrapText="1"/>
    </xf>
    <xf numFmtId="164" fontId="5" fillId="0" borderId="1" xfId="0" applyNumberFormat="1" applyFont="1" applyBorder="1" applyAlignment="1">
      <alignment horizontal="right" vertical="center"/>
    </xf>
    <xf numFmtId="43" fontId="5" fillId="0" borderId="1" xfId="0" applyNumberFormat="1" applyFont="1" applyBorder="1" applyAlignment="1">
      <alignment horizontal="right" vertical="center"/>
    </xf>
    <xf numFmtId="10" fontId="5" fillId="0" borderId="1" xfId="0" applyNumberFormat="1" applyFont="1" applyBorder="1" applyAlignment="1">
      <alignment horizontal="right" vertical="center"/>
    </xf>
    <xf numFmtId="2" fontId="11" fillId="0" borderId="1" xfId="0" applyNumberFormat="1" applyFont="1" applyBorder="1" applyAlignment="1">
      <alignment horizontal="right" vertical="center" wrapText="1"/>
    </xf>
    <xf numFmtId="2" fontId="11" fillId="0" borderId="1" xfId="1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8" fillId="4" borderId="0" xfId="0" applyFont="1" applyFill="1" applyAlignment="1">
      <alignment horizontal="center"/>
    </xf>
    <xf numFmtId="170" fontId="11" fillId="0" borderId="1" xfId="0" applyNumberFormat="1" applyFont="1" applyBorder="1" applyAlignment="1">
      <alignment horizontal="center" vertical="center"/>
    </xf>
    <xf numFmtId="0" fontId="8" fillId="4" borderId="0" xfId="0" applyFont="1" applyFill="1" applyAlignment="1">
      <alignment horizontal="left"/>
    </xf>
    <xf numFmtId="0" fontId="8" fillId="5" borderId="7" xfId="4" applyFont="1" applyFill="1" applyBorder="1" applyAlignment="1">
      <alignment horizontal="left"/>
    </xf>
    <xf numFmtId="0" fontId="9" fillId="5" borderId="7" xfId="4" applyFont="1" applyFill="1" applyBorder="1" applyAlignment="1">
      <alignment horizontal="center"/>
    </xf>
    <xf numFmtId="2" fontId="5" fillId="0" borderId="1" xfId="1" applyNumberFormat="1" applyFont="1" applyBorder="1" applyAlignment="1">
      <alignment horizontal="center"/>
    </xf>
    <xf numFmtId="170" fontId="5" fillId="0" borderId="1" xfId="0" applyNumberFormat="1" applyFont="1" applyBorder="1" applyAlignment="1">
      <alignment horizontal="center"/>
    </xf>
    <xf numFmtId="43" fontId="15" fillId="4" borderId="0" xfId="1" applyFont="1" applyFill="1" applyAlignment="1">
      <alignment horizontal="center" vertical="center"/>
    </xf>
    <xf numFmtId="43" fontId="5" fillId="0" borderId="0" xfId="1" applyFont="1" applyAlignment="1">
      <alignment horizontal="center" vertical="center"/>
    </xf>
    <xf numFmtId="43" fontId="15" fillId="5" borderId="0" xfId="1" applyFont="1" applyFill="1" applyBorder="1" applyAlignment="1">
      <alignment horizontal="center" vertical="center"/>
    </xf>
    <xf numFmtId="0" fontId="9" fillId="5" borderId="0" xfId="4" applyFont="1" applyFill="1"/>
    <xf numFmtId="0" fontId="5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5" fillId="5" borderId="0" xfId="4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5" borderId="0" xfId="4" applyFont="1" applyFill="1" applyAlignment="1">
      <alignment horizontal="center" vertical="center"/>
    </xf>
    <xf numFmtId="0" fontId="8" fillId="4" borderId="0" xfId="0" applyFont="1" applyFill="1" applyAlignment="1">
      <alignment horizontal="right"/>
    </xf>
    <xf numFmtId="0" fontId="9" fillId="5" borderId="0" xfId="4" applyFont="1" applyFill="1" applyAlignment="1">
      <alignment horizontal="right"/>
    </xf>
    <xf numFmtId="164" fontId="8" fillId="4" borderId="0" xfId="1" applyNumberFormat="1" applyFont="1" applyFill="1" applyAlignment="1">
      <alignment horizontal="right"/>
    </xf>
    <xf numFmtId="164" fontId="9" fillId="5" borderId="0" xfId="1" applyNumberFormat="1" applyFont="1" applyFill="1" applyAlignment="1">
      <alignment horizontal="right"/>
    </xf>
    <xf numFmtId="164" fontId="0" fillId="0" borderId="0" xfId="1" applyNumberFormat="1" applyFont="1" applyAlignment="1">
      <alignment horizontal="right"/>
    </xf>
    <xf numFmtId="0" fontId="5" fillId="10" borderId="12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/>
    </xf>
    <xf numFmtId="43" fontId="5" fillId="0" borderId="1" xfId="1" applyFont="1" applyFill="1" applyBorder="1" applyAlignment="1">
      <alignment horizontal="center" vertical="center"/>
    </xf>
    <xf numFmtId="168" fontId="6" fillId="0" borderId="1" xfId="0" applyNumberFormat="1" applyFont="1" applyBorder="1" applyAlignment="1">
      <alignment horizontal="center" vertical="center"/>
    </xf>
    <xf numFmtId="164" fontId="5" fillId="0" borderId="1" xfId="1" applyNumberFormat="1" applyFont="1" applyFill="1" applyBorder="1" applyAlignment="1">
      <alignment horizontal="right"/>
    </xf>
    <xf numFmtId="43" fontId="5" fillId="0" borderId="4" xfId="0" applyNumberFormat="1" applyFont="1" applyBorder="1" applyAlignment="1">
      <alignment horizontal="right"/>
    </xf>
    <xf numFmtId="164" fontId="5" fillId="0" borderId="3" xfId="1" applyNumberFormat="1" applyFont="1" applyFill="1" applyBorder="1" applyAlignment="1">
      <alignment horizontal="right"/>
    </xf>
    <xf numFmtId="43" fontId="5" fillId="0" borderId="1" xfId="0" applyNumberFormat="1" applyFont="1" applyBorder="1" applyAlignment="1">
      <alignment horizontal="right"/>
    </xf>
    <xf numFmtId="3" fontId="5" fillId="0" borderId="1" xfId="0" applyNumberFormat="1" applyFont="1" applyBorder="1" applyAlignment="1">
      <alignment horizontal="right"/>
    </xf>
    <xf numFmtId="0" fontId="5" fillId="0" borderId="8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right"/>
    </xf>
    <xf numFmtId="164" fontId="5" fillId="0" borderId="3" xfId="0" applyNumberFormat="1" applyFont="1" applyBorder="1" applyAlignment="1">
      <alignment horizontal="right"/>
    </xf>
    <xf numFmtId="168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center" vertical="center"/>
    </xf>
    <xf numFmtId="43" fontId="11" fillId="0" borderId="4" xfId="0" applyNumberFormat="1" applyFont="1" applyBorder="1" applyAlignment="1">
      <alignment horizontal="right"/>
    </xf>
    <xf numFmtId="164" fontId="11" fillId="0" borderId="3" xfId="0" applyNumberFormat="1" applyFont="1" applyBorder="1" applyAlignment="1">
      <alignment horizontal="right"/>
    </xf>
    <xf numFmtId="43" fontId="11" fillId="0" borderId="1" xfId="0" applyNumberFormat="1" applyFont="1" applyBorder="1" applyAlignment="1">
      <alignment horizontal="right"/>
    </xf>
    <xf numFmtId="164" fontId="11" fillId="0" borderId="1" xfId="1" applyNumberFormat="1" applyFont="1" applyFill="1" applyBorder="1" applyAlignment="1">
      <alignment horizontal="right" vertical="top"/>
    </xf>
    <xf numFmtId="164" fontId="5" fillId="0" borderId="1" xfId="1" applyNumberFormat="1" applyFont="1" applyFill="1" applyBorder="1"/>
    <xf numFmtId="0" fontId="16" fillId="0" borderId="1" xfId="0" applyFont="1" applyBorder="1"/>
    <xf numFmtId="168" fontId="6" fillId="0" borderId="2" xfId="0" applyNumberFormat="1" applyFont="1" applyBorder="1" applyAlignment="1">
      <alignment horizontal="center" vertical="center"/>
    </xf>
    <xf numFmtId="0" fontId="5" fillId="0" borderId="2" xfId="0" applyFont="1" applyBorder="1"/>
    <xf numFmtId="0" fontId="5" fillId="0" borderId="2" xfId="0" applyFont="1" applyBorder="1" applyAlignment="1">
      <alignment horizontal="center" vertical="center"/>
    </xf>
    <xf numFmtId="164" fontId="6" fillId="0" borderId="2" xfId="1" applyNumberFormat="1" applyFont="1" applyFill="1" applyBorder="1" applyAlignment="1">
      <alignment horizontal="right" vertical="top"/>
    </xf>
    <xf numFmtId="43" fontId="5" fillId="0" borderId="14" xfId="0" applyNumberFormat="1" applyFont="1" applyBorder="1" applyAlignment="1">
      <alignment horizontal="right"/>
    </xf>
    <xf numFmtId="164" fontId="5" fillId="0" borderId="15" xfId="0" applyNumberFormat="1" applyFont="1" applyBorder="1" applyAlignment="1">
      <alignment horizontal="right"/>
    </xf>
    <xf numFmtId="43" fontId="5" fillId="0" borderId="2" xfId="0" applyNumberFormat="1" applyFont="1" applyBorder="1" applyAlignment="1">
      <alignment horizontal="right"/>
    </xf>
    <xf numFmtId="164" fontId="5" fillId="0" borderId="2" xfId="1" applyNumberFormat="1" applyFont="1" applyFill="1" applyBorder="1"/>
    <xf numFmtId="0" fontId="5" fillId="0" borderId="16" xfId="0" applyFont="1" applyBorder="1" applyAlignment="1">
      <alignment horizontal="center" vertical="center"/>
    </xf>
    <xf numFmtId="172" fontId="8" fillId="4" borderId="0" xfId="0" applyNumberFormat="1" applyFont="1" applyFill="1" applyAlignment="1">
      <alignment horizontal="left" vertical="center"/>
    </xf>
    <xf numFmtId="172" fontId="8" fillId="5" borderId="0" xfId="4" applyNumberFormat="1" applyFont="1" applyFill="1" applyAlignment="1">
      <alignment horizontal="left" vertical="center"/>
    </xf>
    <xf numFmtId="172" fontId="0" fillId="0" borderId="0" xfId="0" applyNumberFormat="1" applyAlignment="1">
      <alignment horizontal="center" vertical="center"/>
    </xf>
    <xf numFmtId="0" fontId="5" fillId="0" borderId="0" xfId="0" applyFont="1"/>
    <xf numFmtId="164" fontId="5" fillId="0" borderId="0" xfId="1" applyNumberFormat="1" applyFont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168" fontId="5" fillId="0" borderId="0" xfId="0" applyNumberFormat="1" applyFont="1" applyAlignment="1">
      <alignment horizontal="center" vertical="center"/>
    </xf>
    <xf numFmtId="168" fontId="5" fillId="0" borderId="1" xfId="0" applyNumberFormat="1" applyFont="1" applyBorder="1" applyAlignment="1">
      <alignment horizontal="center" vertical="center"/>
    </xf>
    <xf numFmtId="168" fontId="5" fillId="0" borderId="0" xfId="1" applyNumberFormat="1" applyFont="1" applyAlignment="1">
      <alignment horizontal="center" vertical="center"/>
    </xf>
    <xf numFmtId="164" fontId="5" fillId="0" borderId="1" xfId="1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5" fillId="0" borderId="1" xfId="1" applyNumberFormat="1" applyFont="1" applyBorder="1" applyAlignment="1">
      <alignment horizontal="center"/>
    </xf>
    <xf numFmtId="0" fontId="18" fillId="11" borderId="0" xfId="4" applyFont="1" applyFill="1" applyAlignment="1">
      <alignment horizontal="center" vertical="center"/>
    </xf>
    <xf numFmtId="168" fontId="18" fillId="11" borderId="0" xfId="4" applyNumberFormat="1" applyFont="1" applyFill="1" applyAlignment="1">
      <alignment horizontal="center" vertical="center"/>
    </xf>
    <xf numFmtId="168" fontId="18" fillId="11" borderId="0" xfId="4" applyNumberFormat="1" applyFont="1" applyFill="1" applyAlignment="1">
      <alignment horizontal="center" vertical="center" wrapText="1"/>
    </xf>
    <xf numFmtId="164" fontId="18" fillId="11" borderId="0" xfId="1" applyNumberFormat="1" applyFont="1" applyFill="1" applyAlignment="1">
      <alignment horizontal="center" vertical="center"/>
    </xf>
    <xf numFmtId="0" fontId="5" fillId="10" borderId="3" xfId="0" applyFont="1" applyFill="1" applyBorder="1" applyAlignment="1">
      <alignment horizontal="center" vertical="center" wrapText="1"/>
    </xf>
    <xf numFmtId="2" fontId="5" fillId="0" borderId="3" xfId="1" applyNumberFormat="1" applyFont="1" applyBorder="1"/>
    <xf numFmtId="164" fontId="5" fillId="0" borderId="3" xfId="1" applyNumberFormat="1" applyFont="1" applyFill="1" applyBorder="1" applyAlignment="1">
      <alignment horizontal="right" vertical="center" wrapText="1"/>
    </xf>
    <xf numFmtId="164" fontId="11" fillId="0" borderId="3" xfId="1" applyNumberFormat="1" applyFont="1" applyFill="1" applyBorder="1" applyAlignment="1">
      <alignment horizontal="right" vertical="center"/>
    </xf>
    <xf numFmtId="2" fontId="5" fillId="0" borderId="3" xfId="0" applyNumberFormat="1" applyFont="1" applyBorder="1" applyAlignment="1">
      <alignment horizontal="right" vertical="center"/>
    </xf>
    <xf numFmtId="164" fontId="5" fillId="0" borderId="3" xfId="1" applyNumberFormat="1" applyFont="1" applyFill="1" applyBorder="1" applyAlignment="1">
      <alignment horizontal="right" vertical="center"/>
    </xf>
    <xf numFmtId="2" fontId="5" fillId="0" borderId="3" xfId="1" applyNumberFormat="1" applyFont="1" applyFill="1" applyBorder="1" applyAlignment="1">
      <alignment horizontal="right" vertical="center"/>
    </xf>
    <xf numFmtId="164" fontId="5" fillId="0" borderId="3" xfId="0" applyNumberFormat="1" applyFont="1" applyBorder="1" applyAlignment="1">
      <alignment horizontal="right" vertical="center"/>
    </xf>
    <xf numFmtId="10" fontId="5" fillId="0" borderId="3" xfId="0" applyNumberFormat="1" applyFont="1" applyBorder="1" applyAlignment="1">
      <alignment horizontal="right" vertical="center"/>
    </xf>
    <xf numFmtId="2" fontId="11" fillId="0" borderId="3" xfId="1" applyNumberFormat="1" applyFont="1" applyFill="1" applyBorder="1" applyAlignment="1">
      <alignment horizontal="right" vertical="center"/>
    </xf>
    <xf numFmtId="0" fontId="5" fillId="0" borderId="3" xfId="0" applyFont="1" applyBorder="1" applyAlignment="1">
      <alignment horizontal="right"/>
    </xf>
    <xf numFmtId="0" fontId="5" fillId="9" borderId="1" xfId="0" applyFont="1" applyFill="1" applyBorder="1" applyAlignment="1">
      <alignment horizontal="center"/>
    </xf>
    <xf numFmtId="170" fontId="5" fillId="9" borderId="1" xfId="0" applyNumberFormat="1" applyFont="1" applyFill="1" applyBorder="1" applyAlignment="1">
      <alignment horizontal="center" vertical="center"/>
    </xf>
    <xf numFmtId="171" fontId="5" fillId="9" borderId="1" xfId="0" applyNumberFormat="1" applyFont="1" applyFill="1" applyBorder="1" applyAlignment="1">
      <alignment horizontal="center"/>
    </xf>
    <xf numFmtId="170" fontId="5" fillId="9" borderId="1" xfId="0" applyNumberFormat="1" applyFont="1" applyFill="1" applyBorder="1" applyAlignment="1">
      <alignment horizontal="center"/>
    </xf>
    <xf numFmtId="164" fontId="5" fillId="9" borderId="1" xfId="1" applyNumberFormat="1" applyFont="1" applyFill="1" applyBorder="1" applyAlignment="1">
      <alignment horizontal="right" vertical="center"/>
    </xf>
    <xf numFmtId="2" fontId="5" fillId="9" borderId="1" xfId="0" applyNumberFormat="1" applyFont="1" applyFill="1" applyBorder="1" applyAlignment="1">
      <alignment horizontal="right" vertical="center" wrapText="1"/>
    </xf>
    <xf numFmtId="164" fontId="5" fillId="9" borderId="3" xfId="1" applyNumberFormat="1" applyFont="1" applyFill="1" applyBorder="1" applyAlignment="1">
      <alignment horizontal="right" vertical="center"/>
    </xf>
    <xf numFmtId="0" fontId="0" fillId="9" borderId="0" xfId="0" applyFill="1"/>
    <xf numFmtId="2" fontId="5" fillId="9" borderId="1" xfId="0" applyNumberFormat="1" applyFont="1" applyFill="1" applyBorder="1" applyAlignment="1">
      <alignment horizontal="right" vertical="center"/>
    </xf>
    <xf numFmtId="164" fontId="5" fillId="9" borderId="3" xfId="1" applyNumberFormat="1" applyFont="1" applyFill="1" applyBorder="1" applyAlignment="1">
      <alignment horizontal="center" vertical="center"/>
    </xf>
    <xf numFmtId="164" fontId="5" fillId="9" borderId="3" xfId="1" applyNumberFormat="1" applyFont="1" applyFill="1" applyBorder="1" applyAlignment="1"/>
    <xf numFmtId="3" fontId="16" fillId="0" borderId="0" xfId="0" applyNumberFormat="1" applyFont="1"/>
    <xf numFmtId="43" fontId="6" fillId="3" borderId="1" xfId="1" applyFont="1" applyFill="1" applyBorder="1" applyAlignment="1">
      <alignment horizontal="center" vertical="center"/>
    </xf>
    <xf numFmtId="172" fontId="6" fillId="3" borderId="1" xfId="0" applyNumberFormat="1" applyFont="1" applyFill="1" applyBorder="1" applyAlignment="1">
      <alignment horizontal="center" vertical="center"/>
    </xf>
    <xf numFmtId="164" fontId="6" fillId="3" borderId="1" xfId="1" applyNumberFormat="1" applyFont="1" applyFill="1" applyBorder="1" applyAlignment="1">
      <alignment horizontal="center" vertical="center"/>
    </xf>
    <xf numFmtId="43" fontId="5" fillId="0" borderId="9" xfId="0" applyNumberFormat="1" applyFont="1" applyBorder="1" applyAlignment="1">
      <alignment horizontal="right"/>
    </xf>
    <xf numFmtId="164" fontId="5" fillId="0" borderId="0" xfId="1" applyNumberFormat="1" applyFont="1" applyAlignment="1">
      <alignment horizontal="right" vertical="center"/>
    </xf>
    <xf numFmtId="0" fontId="11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right" vertical="center"/>
    </xf>
    <xf numFmtId="0" fontId="10" fillId="3" borderId="1" xfId="0" applyFont="1" applyFill="1" applyBorder="1" applyAlignment="1">
      <alignment horizontal="right" vertical="center"/>
    </xf>
    <xf numFmtId="0" fontId="10" fillId="3" borderId="11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7" fillId="11" borderId="17" xfId="4" applyFont="1" applyFill="1" applyBorder="1" applyAlignment="1">
      <alignment horizontal="center" vertical="center"/>
    </xf>
    <xf numFmtId="0" fontId="17" fillId="11" borderId="0" xfId="4" applyFont="1" applyFill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4" xr:uid="{F4DD35C0-6970-4ED0-A6BB-9698603DC8CA}"/>
    <cellStyle name="Percent" xfId="2" builtinId="5"/>
    <cellStyle name="Percent 2" xfId="3" xr:uid="{DD6E5A2F-5F50-41FD-A64C-DCC65EA6511B}"/>
  </cellStyles>
  <dxfs count="35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0" indent="0" justifyLastLine="0" shrinkToFit="0" readingOrder="0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164" formatCode="_(* #,##0_);_(* \(#,##0\);_(* &quot;-&quot;??_);_(@_)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164" formatCode="_(* #,##0_);_(* \(#,##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numFmt numFmtId="164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numFmt numFmtId="168" formatCode="dd\ mmm\ 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numFmt numFmtId="168" formatCode="dd\ mmm\ 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numFmt numFmtId="168" formatCode="dd\ mmm\ 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686D76"/>
      <color rgb="FF373A40"/>
      <color rgb="FFFFFF9B"/>
      <color rgb="FFFFFF71"/>
      <color rgb="FF70C64A"/>
      <color rgb="FF3EBDF0"/>
      <color rgb="FF70CE4A"/>
      <color rgb="FFFFAC4A"/>
      <color rgb="FFFFBD00"/>
      <color rgb="FFFFD8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AD2EFA-8874-4176-9E43-6ABE080CCD5B}" name="NCD_GB" displayName="NCD_GB" ref="A4:P1233" totalsRowShown="0" headerRowDxfId="34" dataDxfId="33" tableBorderDxfId="32">
  <tableColumns count="16">
    <tableColumn id="1" xr3:uid="{15D78C30-8B02-4E38-A6D8-35737F38B1EA}" name="ISIN" dataDxfId="31" dataCellStyle="Comma"/>
    <tableColumn id="2" xr3:uid="{C7906C03-EAF1-4FE2-B105-77EACBB7F451}" name="Auction Date" dataDxfId="30"/>
    <tableColumn id="3" xr3:uid="{A2D9B6C3-3CD8-4A0B-8823-D42FF2BB0DE2}" name="Debt Securities Type" dataDxfId="29"/>
    <tableColumn id="4" xr3:uid="{74F4C668-829B-4823-9B1A-E7F58B8B871A}" name="Currency" dataDxfId="28"/>
    <tableColumn id="5" xr3:uid="{F2B0CF61-6868-4203-94B4-61512FB38733}" name="Tenor" dataDxfId="27"/>
    <tableColumn id="6" xr3:uid="{73EFAA76-347B-4DFF-9E14-77A297EF4192}" name="Settlement Date/ Issue Date" dataDxfId="26"/>
    <tableColumn id="7" xr3:uid="{A16E1BF8-7F65-4686-80AC-061B8AA9CBDA}" name="Maturity Date" dataDxfId="25"/>
    <tableColumn id="8" xr3:uid="{5F611BFB-4DF0-4DED-B871-D51F29FCEC5F}" name="Allotement Amount" dataDxfId="24" dataCellStyle="Comma"/>
    <tableColumn id="9" xr3:uid="{2D39E2F2-D056-4FE9-96D1-47217E403CB6}" name="Allotement Rate/ Coupond Rate" dataDxfId="23"/>
    <tableColumn id="10" xr3:uid="{87DD99CD-C113-4E8C-ABAB-184074EAF48F}" name="Bidding Amount" dataDxfId="22"/>
    <tableColumn id="11" xr3:uid="{F606CF35-BCA3-47F7-A0D7-71E91C9441F3}" name="Bidding Lowest Rate" dataDxfId="21"/>
    <tableColumn id="12" xr3:uid="{53721A71-CCF4-4AA6-B221-E45628C272D2}" name="Bidding Highest Rate" dataDxfId="20"/>
    <tableColumn id="13" xr3:uid="{D9DC76AE-489F-477E-8A26-671E86627065}" name="Issued Amount" dataDxfId="19" dataCellStyle="Comma"/>
    <tableColumn id="14" xr3:uid="{9060603E-B136-4C43-83F8-8E2D283279C7}" name="Issued Rate" dataDxfId="18"/>
    <tableColumn id="15" xr3:uid="{D30B093F-3B00-49FB-B3FB-65C70F598505}" name="Weighted Rate" dataDxfId="17"/>
    <tableColumn id="16" xr3:uid="{1FE0F3A7-8EB7-44C2-8BBC-F069DFB87CD7}" name="Status" dataDxfId="16">
      <calculatedColumnFormula>IF(AND(G5 &gt; TODAY(), M5 &lt;&gt; ""), "Outstanding", "Matured")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805DE04-9D2E-4C38-9E87-FC3784F56D8E}" name="Table7" displayName="Table7" ref="AT7:AT11" totalsRowShown="0" headerRowDxfId="15" headerRowBorderDxfId="14" tableBorderDxfId="13" totalsRowBorderDxfId="12">
  <tableColumns count="1">
    <tableColumn id="1" xr3:uid="{24F9976E-6F8E-4FD2-BC9B-23BB3CD22B81}" name="Average Rate KHR " dataDxfId="1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E30FC25-2420-42A0-AC62-92612D6F50AA}" name="Table73" displayName="Table73" ref="AT19:AT23" totalsRowShown="0" headerRowDxfId="10" headerRowBorderDxfId="9" tableBorderDxfId="8" totalsRowBorderDxfId="7">
  <tableColumns count="1">
    <tableColumn id="1" xr3:uid="{D6815C0A-9DCE-48C9-854A-031E8BB51E7D}" name="Average Rate KHR 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2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FD04-9B5D-41D2-9620-ACC2F8FE312B}">
  <sheetPr codeName="Sheet1">
    <tabColor rgb="FF00B050"/>
  </sheetPr>
  <dimension ref="A1:Q1233"/>
  <sheetViews>
    <sheetView tabSelected="1" zoomScaleNormal="100" workbookViewId="0">
      <pane ySplit="4" topLeftCell="A5" activePane="bottomLeft" state="frozen"/>
      <selection pane="bottomLeft" activeCell="C10" sqref="C10"/>
    </sheetView>
  </sheetViews>
  <sheetFormatPr defaultRowHeight="15" x14ac:dyDescent="0.25"/>
  <cols>
    <col min="1" max="1" width="19" style="79" customWidth="1"/>
    <col min="2" max="2" width="16" style="125" customWidth="1"/>
    <col min="3" max="3" width="30.7109375" bestFit="1" customWidth="1"/>
    <col min="4" max="4" width="14" style="86" bestFit="1" customWidth="1"/>
    <col min="5" max="5" width="10.5703125" style="86" bestFit="1" customWidth="1"/>
    <col min="6" max="6" width="19.42578125" style="86" customWidth="1"/>
    <col min="7" max="7" width="18.140625" style="86" bestFit="1" customWidth="1"/>
    <col min="8" max="8" width="23.7109375" style="92" bestFit="1" customWidth="1"/>
    <col min="9" max="9" width="16.85546875" style="52" customWidth="1"/>
    <col min="10" max="10" width="19.85546875" style="52" bestFit="1" customWidth="1"/>
    <col min="11" max="11" width="23.5703125" style="52" bestFit="1" customWidth="1"/>
    <col min="12" max="12" width="23.7109375" style="52" bestFit="1" customWidth="1"/>
    <col min="13" max="13" width="19.42578125" style="52" bestFit="1" customWidth="1"/>
    <col min="14" max="14" width="14.42578125" style="52" bestFit="1" customWidth="1"/>
    <col min="15" max="15" width="17.7109375" style="52" customWidth="1"/>
    <col min="16" max="16" width="14" style="82" bestFit="1" customWidth="1"/>
    <col min="18" max="18" width="11.7109375" bestFit="1" customWidth="1"/>
  </cols>
  <sheetData>
    <row r="1" spans="1:16" ht="21" x14ac:dyDescent="0.35">
      <c r="A1" s="78"/>
      <c r="B1" s="123" t="s">
        <v>88</v>
      </c>
      <c r="C1" s="17"/>
      <c r="D1" s="85"/>
      <c r="E1" s="85"/>
      <c r="F1" s="85"/>
      <c r="G1" s="85"/>
      <c r="H1" s="90"/>
      <c r="I1" s="88"/>
      <c r="J1" s="88"/>
      <c r="K1" s="88"/>
      <c r="L1" s="88"/>
      <c r="M1" s="88"/>
      <c r="N1" s="88"/>
      <c r="O1" s="88"/>
      <c r="P1" s="83"/>
    </row>
    <row r="2" spans="1:16" ht="21" x14ac:dyDescent="0.35">
      <c r="A2" s="80"/>
      <c r="B2" s="124" t="s">
        <v>1380</v>
      </c>
      <c r="C2" s="81"/>
      <c r="D2" s="87"/>
      <c r="E2" s="87"/>
      <c r="F2" s="87"/>
      <c r="G2" s="87"/>
      <c r="H2" s="91"/>
      <c r="I2" s="89"/>
      <c r="J2" s="89"/>
      <c r="K2" s="89"/>
      <c r="L2" s="89"/>
      <c r="M2" s="89"/>
      <c r="N2" s="89"/>
      <c r="O2" s="89"/>
      <c r="P2" s="84"/>
    </row>
    <row r="3" spans="1:16" ht="19.5" customHeight="1" x14ac:dyDescent="0.25">
      <c r="A3" s="170" t="s">
        <v>61</v>
      </c>
      <c r="B3" s="170"/>
      <c r="C3" s="170"/>
      <c r="D3" s="170"/>
      <c r="E3" s="170"/>
      <c r="F3" s="170"/>
      <c r="G3" s="170"/>
      <c r="H3" s="171"/>
      <c r="I3" s="172"/>
      <c r="J3" s="172"/>
      <c r="K3" s="172"/>
      <c r="L3" s="172"/>
      <c r="M3" s="172"/>
      <c r="N3" s="172"/>
      <c r="O3" s="172"/>
      <c r="P3" s="170"/>
    </row>
    <row r="4" spans="1:16" ht="30" x14ac:dyDescent="0.25">
      <c r="A4" s="163" t="s">
        <v>354</v>
      </c>
      <c r="B4" s="164" t="s">
        <v>90</v>
      </c>
      <c r="C4" s="11" t="s">
        <v>25</v>
      </c>
      <c r="D4" s="11" t="s">
        <v>91</v>
      </c>
      <c r="E4" s="11" t="s">
        <v>21</v>
      </c>
      <c r="F4" s="12" t="s">
        <v>36</v>
      </c>
      <c r="G4" s="11" t="s">
        <v>92</v>
      </c>
      <c r="H4" s="165" t="s">
        <v>350</v>
      </c>
      <c r="I4" s="93" t="s">
        <v>353</v>
      </c>
      <c r="J4" s="94" t="s">
        <v>93</v>
      </c>
      <c r="K4" s="11" t="s">
        <v>28</v>
      </c>
      <c r="L4" s="11" t="s">
        <v>29</v>
      </c>
      <c r="M4" s="11" t="s">
        <v>351</v>
      </c>
      <c r="N4" s="12" t="s">
        <v>352</v>
      </c>
      <c r="O4" s="11" t="s">
        <v>1379</v>
      </c>
      <c r="P4" s="11" t="s">
        <v>390</v>
      </c>
    </row>
    <row r="5" spans="1:16" x14ac:dyDescent="0.25">
      <c r="A5" s="95" t="s">
        <v>355</v>
      </c>
      <c r="B5" s="96">
        <v>44811</v>
      </c>
      <c r="C5" s="21" t="s">
        <v>31</v>
      </c>
      <c r="D5" s="70" t="s">
        <v>17</v>
      </c>
      <c r="E5" s="70" t="s">
        <v>15</v>
      </c>
      <c r="F5" s="96">
        <v>44813</v>
      </c>
      <c r="G5" s="96">
        <v>45178</v>
      </c>
      <c r="H5" s="97" t="s">
        <v>35</v>
      </c>
      <c r="I5" s="98">
        <v>2</v>
      </c>
      <c r="J5" s="99">
        <v>41800000000</v>
      </c>
      <c r="K5" s="100">
        <v>1.8</v>
      </c>
      <c r="L5" s="100">
        <v>2.2000000000000002</v>
      </c>
      <c r="M5" s="101">
        <v>41800000000</v>
      </c>
      <c r="N5" s="100"/>
      <c r="O5" s="100">
        <v>2.10478468899522</v>
      </c>
      <c r="P5" s="102" t="str">
        <f t="shared" ref="P5:P68" ca="1" si="0">IF(AND(G5 &gt; TODAY(), M5 &lt;&gt; ""), "Outstanding", "Matured")</f>
        <v>Matured</v>
      </c>
    </row>
    <row r="6" spans="1:16" x14ac:dyDescent="0.25">
      <c r="A6" s="95" t="s">
        <v>1408</v>
      </c>
      <c r="B6" s="96">
        <v>44825</v>
      </c>
      <c r="C6" s="21" t="s">
        <v>31</v>
      </c>
      <c r="D6" s="70" t="s">
        <v>17</v>
      </c>
      <c r="E6" s="70" t="s">
        <v>19</v>
      </c>
      <c r="F6" s="96">
        <v>44827</v>
      </c>
      <c r="G6" s="96">
        <v>45923</v>
      </c>
      <c r="H6" s="97" t="s">
        <v>35</v>
      </c>
      <c r="I6" s="98">
        <v>2.44</v>
      </c>
      <c r="J6" s="99">
        <v>38800000000</v>
      </c>
      <c r="K6" s="100">
        <v>3</v>
      </c>
      <c r="L6" s="100">
        <v>5</v>
      </c>
      <c r="M6" s="103"/>
      <c r="N6" s="100"/>
      <c r="O6" s="100">
        <v>4.4268041237113396</v>
      </c>
      <c r="P6" s="102" t="str">
        <f t="shared" ca="1" si="0"/>
        <v>Matured</v>
      </c>
    </row>
    <row r="7" spans="1:16" x14ac:dyDescent="0.25">
      <c r="A7" s="95" t="s">
        <v>356</v>
      </c>
      <c r="B7" s="96">
        <v>44878</v>
      </c>
      <c r="C7" s="21" t="s">
        <v>31</v>
      </c>
      <c r="D7" s="70" t="s">
        <v>17</v>
      </c>
      <c r="E7" s="70" t="s">
        <v>15</v>
      </c>
      <c r="F7" s="96">
        <v>44880</v>
      </c>
      <c r="G7" s="96">
        <v>45245</v>
      </c>
      <c r="H7" s="97" t="s">
        <v>35</v>
      </c>
      <c r="I7" s="98">
        <v>2.2000000000000002</v>
      </c>
      <c r="J7" s="99">
        <v>49300000000</v>
      </c>
      <c r="K7" s="100">
        <v>2.2000000000000002</v>
      </c>
      <c r="L7" s="100">
        <v>5.5</v>
      </c>
      <c r="M7" s="103">
        <v>24300000000</v>
      </c>
      <c r="N7" s="100"/>
      <c r="O7" s="100">
        <v>2.9079107505070998</v>
      </c>
      <c r="P7" s="102" t="str">
        <f t="shared" ca="1" si="0"/>
        <v>Matured</v>
      </c>
    </row>
    <row r="8" spans="1:16" x14ac:dyDescent="0.25">
      <c r="A8" s="95" t="s">
        <v>1407</v>
      </c>
      <c r="B8" s="96">
        <v>44895</v>
      </c>
      <c r="C8" s="21" t="s">
        <v>31</v>
      </c>
      <c r="D8" s="70" t="s">
        <v>17</v>
      </c>
      <c r="E8" s="70" t="s">
        <v>19</v>
      </c>
      <c r="F8" s="96">
        <v>44897</v>
      </c>
      <c r="G8" s="96">
        <v>45993</v>
      </c>
      <c r="H8" s="97" t="s">
        <v>35</v>
      </c>
      <c r="I8" s="98">
        <v>3.2</v>
      </c>
      <c r="J8" s="99">
        <v>1000000000</v>
      </c>
      <c r="K8" s="100">
        <v>5.5</v>
      </c>
      <c r="L8" s="100">
        <v>5.5</v>
      </c>
      <c r="M8" s="103"/>
      <c r="N8" s="100"/>
      <c r="O8" s="100">
        <v>5.5</v>
      </c>
      <c r="P8" s="102" t="str">
        <f t="shared" ca="1" si="0"/>
        <v>Matured</v>
      </c>
    </row>
    <row r="9" spans="1:16" x14ac:dyDescent="0.25">
      <c r="A9" s="95" t="s">
        <v>357</v>
      </c>
      <c r="B9" s="96">
        <v>44909</v>
      </c>
      <c r="C9" s="21" t="s">
        <v>31</v>
      </c>
      <c r="D9" s="70" t="s">
        <v>17</v>
      </c>
      <c r="E9" s="70" t="s">
        <v>15</v>
      </c>
      <c r="F9" s="96">
        <v>44911</v>
      </c>
      <c r="G9" s="96">
        <v>45276</v>
      </c>
      <c r="H9" s="97" t="s">
        <v>35</v>
      </c>
      <c r="I9" s="98">
        <v>2.2000000000000002</v>
      </c>
      <c r="J9" s="99">
        <v>29000000000</v>
      </c>
      <c r="K9" s="100">
        <v>2.2000000000000002</v>
      </c>
      <c r="L9" s="100">
        <v>6</v>
      </c>
      <c r="M9" s="103">
        <v>6000000000</v>
      </c>
      <c r="N9" s="100"/>
      <c r="O9" s="100">
        <v>4.2531034482758603</v>
      </c>
      <c r="P9" s="102" t="str">
        <f t="shared" ca="1" si="0"/>
        <v>Matured</v>
      </c>
    </row>
    <row r="10" spans="1:16" x14ac:dyDescent="0.25">
      <c r="A10" s="95" t="s">
        <v>358</v>
      </c>
      <c r="B10" s="96">
        <v>44951</v>
      </c>
      <c r="C10" s="21" t="s">
        <v>31</v>
      </c>
      <c r="D10" s="70" t="s">
        <v>17</v>
      </c>
      <c r="E10" s="70" t="s">
        <v>15</v>
      </c>
      <c r="F10" s="96">
        <v>44953</v>
      </c>
      <c r="G10" s="96">
        <v>45318</v>
      </c>
      <c r="H10" s="97" t="s">
        <v>35</v>
      </c>
      <c r="I10" s="98">
        <v>3.48</v>
      </c>
      <c r="J10" s="99">
        <v>24000000000</v>
      </c>
      <c r="K10" s="100">
        <v>3.48</v>
      </c>
      <c r="L10" s="100">
        <v>3.6</v>
      </c>
      <c r="M10" s="103">
        <v>24000000000</v>
      </c>
      <c r="N10" s="100"/>
      <c r="O10" s="100">
        <v>3.58</v>
      </c>
      <c r="P10" s="102" t="str">
        <f t="shared" ca="1" si="0"/>
        <v>Matured</v>
      </c>
    </row>
    <row r="11" spans="1:16" x14ac:dyDescent="0.25">
      <c r="A11" s="95" t="s">
        <v>391</v>
      </c>
      <c r="B11" s="96">
        <v>44958</v>
      </c>
      <c r="C11" s="21" t="s">
        <v>30</v>
      </c>
      <c r="D11" s="70" t="s">
        <v>17</v>
      </c>
      <c r="E11" s="70" t="s">
        <v>7</v>
      </c>
      <c r="F11" s="96">
        <v>44959</v>
      </c>
      <c r="G11" s="96">
        <v>44966</v>
      </c>
      <c r="H11" s="97">
        <v>169000000000</v>
      </c>
      <c r="I11" s="98">
        <v>0.85</v>
      </c>
      <c r="J11" s="104">
        <v>110000000000</v>
      </c>
      <c r="K11" s="100">
        <v>0.85</v>
      </c>
      <c r="L11" s="100">
        <v>0.85</v>
      </c>
      <c r="M11" s="103">
        <v>110000000000</v>
      </c>
      <c r="N11" s="100">
        <v>0.85</v>
      </c>
      <c r="O11" s="100">
        <v>0.85</v>
      </c>
      <c r="P11" s="102" t="str">
        <f t="shared" ca="1" si="0"/>
        <v>Matured</v>
      </c>
    </row>
    <row r="12" spans="1:16" x14ac:dyDescent="0.25">
      <c r="A12" s="95" t="s">
        <v>392</v>
      </c>
      <c r="B12" s="96">
        <v>44958</v>
      </c>
      <c r="C12" s="21" t="s">
        <v>30</v>
      </c>
      <c r="D12" s="70" t="s">
        <v>17</v>
      </c>
      <c r="E12" s="70" t="s">
        <v>8</v>
      </c>
      <c r="F12" s="96">
        <v>44959</v>
      </c>
      <c r="G12" s="96">
        <v>44973</v>
      </c>
      <c r="H12" s="97">
        <v>214000000000</v>
      </c>
      <c r="I12" s="98">
        <v>0.95</v>
      </c>
      <c r="J12" s="104">
        <v>246000000000</v>
      </c>
      <c r="K12" s="100">
        <v>0.93</v>
      </c>
      <c r="L12" s="100">
        <v>0.95</v>
      </c>
      <c r="M12" s="103">
        <v>214000000000</v>
      </c>
      <c r="N12" s="100">
        <v>0.95</v>
      </c>
      <c r="O12" s="100">
        <v>0.94138211382113823</v>
      </c>
      <c r="P12" s="102" t="str">
        <f t="shared" ca="1" si="0"/>
        <v>Matured</v>
      </c>
    </row>
    <row r="13" spans="1:16" x14ac:dyDescent="0.25">
      <c r="A13" s="95" t="s">
        <v>393</v>
      </c>
      <c r="B13" s="96">
        <v>44958</v>
      </c>
      <c r="C13" s="21" t="s">
        <v>30</v>
      </c>
      <c r="D13" s="70" t="s">
        <v>17</v>
      </c>
      <c r="E13" s="70" t="s">
        <v>9</v>
      </c>
      <c r="F13" s="96">
        <v>44959</v>
      </c>
      <c r="G13" s="96">
        <v>44987</v>
      </c>
      <c r="H13" s="97">
        <v>187000000000</v>
      </c>
      <c r="I13" s="98">
        <v>1.05</v>
      </c>
      <c r="J13" s="104">
        <v>240000000000</v>
      </c>
      <c r="K13" s="100">
        <v>1.03</v>
      </c>
      <c r="L13" s="100">
        <v>1.05</v>
      </c>
      <c r="M13" s="103">
        <v>187000000000</v>
      </c>
      <c r="N13" s="100">
        <v>1.05</v>
      </c>
      <c r="O13" s="100">
        <v>1.0349999999999999</v>
      </c>
      <c r="P13" s="102" t="str">
        <f t="shared" ca="1" si="0"/>
        <v>Matured</v>
      </c>
    </row>
    <row r="14" spans="1:16" x14ac:dyDescent="0.25">
      <c r="A14" s="95" t="s">
        <v>394</v>
      </c>
      <c r="B14" s="96">
        <v>44958</v>
      </c>
      <c r="C14" s="21" t="s">
        <v>30</v>
      </c>
      <c r="D14" s="70" t="s">
        <v>17</v>
      </c>
      <c r="E14" s="70" t="s">
        <v>10</v>
      </c>
      <c r="F14" s="96">
        <v>44959</v>
      </c>
      <c r="G14" s="96">
        <v>45050</v>
      </c>
      <c r="H14" s="97">
        <v>17000000000</v>
      </c>
      <c r="I14" s="98">
        <v>1.59</v>
      </c>
      <c r="J14" s="104">
        <v>17000000000</v>
      </c>
      <c r="K14" s="100">
        <v>1.57</v>
      </c>
      <c r="L14" s="100">
        <v>1.57</v>
      </c>
      <c r="M14" s="103">
        <v>17000000000</v>
      </c>
      <c r="N14" s="100">
        <v>1.57</v>
      </c>
      <c r="O14" s="100">
        <v>1.57</v>
      </c>
      <c r="P14" s="102" t="str">
        <f t="shared" ca="1" si="0"/>
        <v>Matured</v>
      </c>
    </row>
    <row r="15" spans="1:16" x14ac:dyDescent="0.25">
      <c r="A15" s="95" t="s">
        <v>395</v>
      </c>
      <c r="B15" s="96">
        <v>44958</v>
      </c>
      <c r="C15" s="21" t="s">
        <v>30</v>
      </c>
      <c r="D15" s="70" t="s">
        <v>17</v>
      </c>
      <c r="E15" s="70" t="s">
        <v>11</v>
      </c>
      <c r="F15" s="96">
        <v>44959</v>
      </c>
      <c r="G15" s="96">
        <v>45141</v>
      </c>
      <c r="H15" s="97">
        <v>15000000000</v>
      </c>
      <c r="I15" s="98">
        <v>1.79</v>
      </c>
      <c r="J15" s="104">
        <v>15000000</v>
      </c>
      <c r="K15" s="100">
        <v>1</v>
      </c>
      <c r="L15" s="100">
        <v>1</v>
      </c>
      <c r="M15" s="103">
        <v>15000000</v>
      </c>
      <c r="N15" s="100">
        <v>1</v>
      </c>
      <c r="O15" s="100">
        <v>1</v>
      </c>
      <c r="P15" s="102" t="str">
        <f t="shared" ca="1" si="0"/>
        <v>Matured</v>
      </c>
    </row>
    <row r="16" spans="1:16" x14ac:dyDescent="0.25">
      <c r="A16" s="95" t="s">
        <v>396</v>
      </c>
      <c r="B16" s="96">
        <v>44958</v>
      </c>
      <c r="C16" s="21" t="s">
        <v>30</v>
      </c>
      <c r="D16" s="70" t="s">
        <v>17</v>
      </c>
      <c r="E16" s="70" t="s">
        <v>12</v>
      </c>
      <c r="F16" s="96">
        <v>44959</v>
      </c>
      <c r="G16" s="96">
        <v>45323</v>
      </c>
      <c r="H16" s="97">
        <v>108000000</v>
      </c>
      <c r="I16" s="98">
        <v>1.98</v>
      </c>
      <c r="J16" s="104">
        <v>100000000</v>
      </c>
      <c r="K16" s="100">
        <v>1.8</v>
      </c>
      <c r="L16" s="100">
        <v>1.8</v>
      </c>
      <c r="M16" s="103">
        <v>100000000</v>
      </c>
      <c r="N16" s="100">
        <v>1.8</v>
      </c>
      <c r="O16" s="100">
        <v>1.8</v>
      </c>
      <c r="P16" s="102" t="str">
        <f t="shared" ca="1" si="0"/>
        <v>Matured</v>
      </c>
    </row>
    <row r="17" spans="1:16" x14ac:dyDescent="0.25">
      <c r="A17" s="95" t="s">
        <v>853</v>
      </c>
      <c r="B17" s="96">
        <v>44958</v>
      </c>
      <c r="C17" s="21" t="s">
        <v>30</v>
      </c>
      <c r="D17" s="70" t="s">
        <v>16</v>
      </c>
      <c r="E17" s="70" t="s">
        <v>7</v>
      </c>
      <c r="F17" s="96">
        <v>44959</v>
      </c>
      <c r="G17" s="96">
        <v>44966</v>
      </c>
      <c r="H17" s="97">
        <v>179000000</v>
      </c>
      <c r="I17" s="98">
        <v>2.5</v>
      </c>
      <c r="J17" s="104">
        <v>197000000</v>
      </c>
      <c r="K17" s="100">
        <v>0.9</v>
      </c>
      <c r="L17" s="100">
        <v>2.5</v>
      </c>
      <c r="M17" s="103">
        <v>179000000</v>
      </c>
      <c r="N17" s="100">
        <v>2.5</v>
      </c>
      <c r="O17" s="100">
        <v>2.0989847715736039</v>
      </c>
      <c r="P17" s="102" t="str">
        <f t="shared" ca="1" si="0"/>
        <v>Matured</v>
      </c>
    </row>
    <row r="18" spans="1:16" x14ac:dyDescent="0.25">
      <c r="A18" s="95" t="s">
        <v>854</v>
      </c>
      <c r="B18" s="96">
        <v>44958</v>
      </c>
      <c r="C18" s="21" t="s">
        <v>30</v>
      </c>
      <c r="D18" s="70" t="s">
        <v>16</v>
      </c>
      <c r="E18" s="70" t="s">
        <v>8</v>
      </c>
      <c r="F18" s="96">
        <v>44959</v>
      </c>
      <c r="G18" s="96">
        <v>44973</v>
      </c>
      <c r="H18" s="97">
        <v>72000000</v>
      </c>
      <c r="I18" s="98">
        <v>2.6</v>
      </c>
      <c r="J18" s="104">
        <v>120000000</v>
      </c>
      <c r="K18" s="100">
        <v>2</v>
      </c>
      <c r="L18" s="100">
        <v>2.6</v>
      </c>
      <c r="M18" s="103">
        <v>72000000</v>
      </c>
      <c r="N18" s="100">
        <v>2.58</v>
      </c>
      <c r="O18" s="100">
        <v>2.4891666666666672</v>
      </c>
      <c r="P18" s="102" t="str">
        <f t="shared" ca="1" si="0"/>
        <v>Matured</v>
      </c>
    </row>
    <row r="19" spans="1:16" x14ac:dyDescent="0.25">
      <c r="A19" s="95" t="s">
        <v>855</v>
      </c>
      <c r="B19" s="96">
        <v>44958</v>
      </c>
      <c r="C19" s="21" t="s">
        <v>30</v>
      </c>
      <c r="D19" s="70" t="s">
        <v>16</v>
      </c>
      <c r="E19" s="70" t="s">
        <v>9</v>
      </c>
      <c r="F19" s="96">
        <v>44959</v>
      </c>
      <c r="G19" s="96">
        <v>44987</v>
      </c>
      <c r="H19" s="97">
        <v>78000000</v>
      </c>
      <c r="I19" s="98">
        <v>2.7</v>
      </c>
      <c r="J19" s="104">
        <v>50000000</v>
      </c>
      <c r="K19" s="100">
        <v>2.68</v>
      </c>
      <c r="L19" s="100">
        <v>2.68</v>
      </c>
      <c r="M19" s="103">
        <v>50000000</v>
      </c>
      <c r="N19" s="100">
        <v>2.68</v>
      </c>
      <c r="O19" s="100">
        <v>2.68</v>
      </c>
      <c r="P19" s="102" t="str">
        <f t="shared" ca="1" si="0"/>
        <v>Matured</v>
      </c>
    </row>
    <row r="20" spans="1:16" x14ac:dyDescent="0.25">
      <c r="A20" s="95" t="s">
        <v>856</v>
      </c>
      <c r="B20" s="96">
        <v>44958</v>
      </c>
      <c r="C20" s="21" t="s">
        <v>30</v>
      </c>
      <c r="D20" s="70" t="s">
        <v>16</v>
      </c>
      <c r="E20" s="70" t="s">
        <v>10</v>
      </c>
      <c r="F20" s="96">
        <v>44959</v>
      </c>
      <c r="G20" s="96">
        <v>45050</v>
      </c>
      <c r="H20" s="97">
        <v>15000000</v>
      </c>
      <c r="I20" s="98">
        <v>2.8</v>
      </c>
      <c r="J20" s="104">
        <v>6296000</v>
      </c>
      <c r="K20" s="100">
        <v>2</v>
      </c>
      <c r="L20" s="100">
        <v>2.7</v>
      </c>
      <c r="M20" s="103">
        <v>6296000</v>
      </c>
      <c r="N20" s="100">
        <v>2.7</v>
      </c>
      <c r="O20" s="100">
        <v>2.3553367217280821</v>
      </c>
      <c r="P20" s="102" t="str">
        <f t="shared" ca="1" si="0"/>
        <v>Matured</v>
      </c>
    </row>
    <row r="21" spans="1:16" x14ac:dyDescent="0.25">
      <c r="A21" s="95" t="s">
        <v>857</v>
      </c>
      <c r="B21" s="96">
        <v>44958</v>
      </c>
      <c r="C21" s="21" t="s">
        <v>30</v>
      </c>
      <c r="D21" s="70" t="s">
        <v>16</v>
      </c>
      <c r="E21" s="70" t="s">
        <v>11</v>
      </c>
      <c r="F21" s="96">
        <v>44959</v>
      </c>
      <c r="G21" s="96">
        <v>45141</v>
      </c>
      <c r="H21" s="97">
        <v>3000000</v>
      </c>
      <c r="I21" s="98">
        <v>2.9</v>
      </c>
      <c r="J21" s="104">
        <v>4200000</v>
      </c>
      <c r="K21" s="100">
        <v>1.8</v>
      </c>
      <c r="L21" s="100">
        <v>2.88</v>
      </c>
      <c r="M21" s="103">
        <v>3000000</v>
      </c>
      <c r="N21" s="100">
        <v>1.8</v>
      </c>
      <c r="O21" s="100">
        <v>2.108571428571429</v>
      </c>
      <c r="P21" s="102" t="str">
        <f t="shared" ca="1" si="0"/>
        <v>Matured</v>
      </c>
    </row>
    <row r="22" spans="1:16" x14ac:dyDescent="0.25">
      <c r="A22" s="95" t="s">
        <v>858</v>
      </c>
      <c r="B22" s="96">
        <v>44958</v>
      </c>
      <c r="C22" s="21" t="s">
        <v>30</v>
      </c>
      <c r="D22" s="70" t="s">
        <v>16</v>
      </c>
      <c r="E22" s="70" t="s">
        <v>12</v>
      </c>
      <c r="F22" s="96">
        <v>44959</v>
      </c>
      <c r="G22" s="96">
        <v>45323</v>
      </c>
      <c r="H22" s="97">
        <v>21000000</v>
      </c>
      <c r="I22" s="98">
        <v>3</v>
      </c>
      <c r="J22" s="104">
        <v>5400000</v>
      </c>
      <c r="K22" s="100">
        <v>2.5</v>
      </c>
      <c r="L22" s="100">
        <v>2.8</v>
      </c>
      <c r="M22" s="103">
        <v>5400000</v>
      </c>
      <c r="N22" s="100">
        <v>2.8</v>
      </c>
      <c r="O22" s="100">
        <v>2.5222222222222221</v>
      </c>
      <c r="P22" s="102" t="str">
        <f t="shared" ca="1" si="0"/>
        <v>Matured</v>
      </c>
    </row>
    <row r="23" spans="1:16" x14ac:dyDescent="0.25">
      <c r="A23" s="95" t="s">
        <v>397</v>
      </c>
      <c r="B23" s="96">
        <v>44972</v>
      </c>
      <c r="C23" s="21" t="s">
        <v>30</v>
      </c>
      <c r="D23" s="70" t="s">
        <v>17</v>
      </c>
      <c r="E23" s="70" t="s">
        <v>7</v>
      </c>
      <c r="F23" s="96">
        <v>44973</v>
      </c>
      <c r="G23" s="96">
        <v>44980</v>
      </c>
      <c r="H23" s="97">
        <v>169000000000</v>
      </c>
      <c r="I23" s="98">
        <v>0.85</v>
      </c>
      <c r="J23" s="104">
        <v>164000000000</v>
      </c>
      <c r="K23" s="100">
        <v>0.65</v>
      </c>
      <c r="L23" s="100">
        <v>0.85</v>
      </c>
      <c r="M23" s="103">
        <v>164000000000</v>
      </c>
      <c r="N23" s="100">
        <v>0.85</v>
      </c>
      <c r="O23" s="100">
        <v>0.73292682926829267</v>
      </c>
      <c r="P23" s="102" t="str">
        <f t="shared" ca="1" si="0"/>
        <v>Matured</v>
      </c>
    </row>
    <row r="24" spans="1:16" x14ac:dyDescent="0.25">
      <c r="A24" s="95" t="s">
        <v>398</v>
      </c>
      <c r="B24" s="96">
        <v>44972</v>
      </c>
      <c r="C24" s="21" t="s">
        <v>30</v>
      </c>
      <c r="D24" s="70" t="s">
        <v>17</v>
      </c>
      <c r="E24" s="70" t="s">
        <v>8</v>
      </c>
      <c r="F24" s="96">
        <v>44973</v>
      </c>
      <c r="G24" s="96">
        <v>44987</v>
      </c>
      <c r="H24" s="97">
        <v>214000000000</v>
      </c>
      <c r="I24" s="98">
        <v>0.95</v>
      </c>
      <c r="J24" s="104">
        <v>538000000000</v>
      </c>
      <c r="K24" s="100">
        <v>0.75</v>
      </c>
      <c r="L24" s="100">
        <v>0.95</v>
      </c>
      <c r="M24" s="103">
        <v>214000000000</v>
      </c>
      <c r="N24" s="100">
        <v>0.9</v>
      </c>
      <c r="O24" s="100">
        <v>0.89330855018587363</v>
      </c>
      <c r="P24" s="102" t="str">
        <f t="shared" ca="1" si="0"/>
        <v>Matured</v>
      </c>
    </row>
    <row r="25" spans="1:16" x14ac:dyDescent="0.25">
      <c r="A25" s="95" t="s">
        <v>399</v>
      </c>
      <c r="B25" s="96">
        <v>44972</v>
      </c>
      <c r="C25" s="21" t="s">
        <v>30</v>
      </c>
      <c r="D25" s="70" t="s">
        <v>17</v>
      </c>
      <c r="E25" s="70" t="s">
        <v>9</v>
      </c>
      <c r="F25" s="96">
        <v>44973</v>
      </c>
      <c r="G25" s="96">
        <v>45001</v>
      </c>
      <c r="H25" s="97">
        <v>187000000000</v>
      </c>
      <c r="I25" s="98">
        <v>1.05</v>
      </c>
      <c r="J25" s="104">
        <v>295000000000</v>
      </c>
      <c r="K25" s="100">
        <v>1</v>
      </c>
      <c r="L25" s="100">
        <v>1.05</v>
      </c>
      <c r="M25" s="103">
        <v>187000000000</v>
      </c>
      <c r="N25" s="100">
        <v>1</v>
      </c>
      <c r="O25" s="100">
        <v>1.005932203389831</v>
      </c>
      <c r="P25" s="102" t="str">
        <f t="shared" ca="1" si="0"/>
        <v>Matured</v>
      </c>
    </row>
    <row r="26" spans="1:16" x14ac:dyDescent="0.25">
      <c r="A26" s="95" t="s">
        <v>400</v>
      </c>
      <c r="B26" s="96">
        <v>44972</v>
      </c>
      <c r="C26" s="21" t="s">
        <v>30</v>
      </c>
      <c r="D26" s="70" t="s">
        <v>17</v>
      </c>
      <c r="E26" s="70" t="s">
        <v>10</v>
      </c>
      <c r="F26" s="96">
        <v>44973</v>
      </c>
      <c r="G26" s="96">
        <v>45064</v>
      </c>
      <c r="H26" s="97">
        <v>17000000000</v>
      </c>
      <c r="I26" s="98">
        <v>1.59</v>
      </c>
      <c r="J26" s="104">
        <v>19000000000</v>
      </c>
      <c r="K26" s="100">
        <v>0.5</v>
      </c>
      <c r="L26" s="100">
        <v>1.54</v>
      </c>
      <c r="M26" s="103">
        <v>17000000000</v>
      </c>
      <c r="N26" s="100">
        <v>1.54</v>
      </c>
      <c r="O26" s="100">
        <v>1.4652631578947399</v>
      </c>
      <c r="P26" s="102" t="str">
        <f t="shared" ca="1" si="0"/>
        <v>Matured</v>
      </c>
    </row>
    <row r="27" spans="1:16" x14ac:dyDescent="0.25">
      <c r="A27" s="95" t="s">
        <v>401</v>
      </c>
      <c r="B27" s="96">
        <v>44972</v>
      </c>
      <c r="C27" s="21" t="s">
        <v>30</v>
      </c>
      <c r="D27" s="70" t="s">
        <v>17</v>
      </c>
      <c r="E27" s="70" t="s">
        <v>11</v>
      </c>
      <c r="F27" s="96">
        <v>44973</v>
      </c>
      <c r="G27" s="96">
        <v>45155</v>
      </c>
      <c r="H27" s="97">
        <v>10000000000</v>
      </c>
      <c r="I27" s="98">
        <v>1.79</v>
      </c>
      <c r="J27" s="104">
        <v>200000000</v>
      </c>
      <c r="K27" s="100">
        <v>0.2</v>
      </c>
      <c r="L27" s="100">
        <v>0.2</v>
      </c>
      <c r="M27" s="103">
        <v>200000000</v>
      </c>
      <c r="N27" s="100">
        <v>0.2</v>
      </c>
      <c r="O27" s="100">
        <v>0.2</v>
      </c>
      <c r="P27" s="102" t="str">
        <f t="shared" ca="1" si="0"/>
        <v>Matured</v>
      </c>
    </row>
    <row r="28" spans="1:16" x14ac:dyDescent="0.25">
      <c r="A28" s="95" t="s">
        <v>402</v>
      </c>
      <c r="B28" s="96">
        <v>44972</v>
      </c>
      <c r="C28" s="21" t="s">
        <v>30</v>
      </c>
      <c r="D28" s="70" t="s">
        <v>17</v>
      </c>
      <c r="E28" s="70" t="s">
        <v>12</v>
      </c>
      <c r="F28" s="96">
        <v>44973</v>
      </c>
      <c r="G28" s="96">
        <v>45337</v>
      </c>
      <c r="H28" s="97">
        <v>10000000000</v>
      </c>
      <c r="I28" s="98">
        <v>1.98</v>
      </c>
      <c r="J28" s="104">
        <v>500000000</v>
      </c>
      <c r="K28" s="100">
        <v>0.68</v>
      </c>
      <c r="L28" s="100">
        <v>0.68</v>
      </c>
      <c r="M28" s="103">
        <v>500000000</v>
      </c>
      <c r="N28" s="100">
        <v>0.68</v>
      </c>
      <c r="O28" s="100">
        <v>0.68</v>
      </c>
      <c r="P28" s="102" t="str">
        <f t="shared" ca="1" si="0"/>
        <v>Matured</v>
      </c>
    </row>
    <row r="29" spans="1:16" x14ac:dyDescent="0.25">
      <c r="A29" s="95" t="s">
        <v>859</v>
      </c>
      <c r="B29" s="96">
        <v>44972</v>
      </c>
      <c r="C29" s="21" t="s">
        <v>30</v>
      </c>
      <c r="D29" s="70" t="s">
        <v>16</v>
      </c>
      <c r="E29" s="70" t="s">
        <v>7</v>
      </c>
      <c r="F29" s="96">
        <v>44973</v>
      </c>
      <c r="G29" s="96">
        <v>44980</v>
      </c>
      <c r="H29" s="97">
        <v>80000000</v>
      </c>
      <c r="I29" s="98">
        <v>1.08</v>
      </c>
      <c r="J29" s="104">
        <v>212500000</v>
      </c>
      <c r="K29" s="100">
        <v>1.49</v>
      </c>
      <c r="L29" s="100">
        <v>1.8</v>
      </c>
      <c r="M29" s="103">
        <v>80000000</v>
      </c>
      <c r="N29" s="100">
        <v>1.75</v>
      </c>
      <c r="O29" s="100">
        <v>1.7312941176470591</v>
      </c>
      <c r="P29" s="102" t="str">
        <f t="shared" ca="1" si="0"/>
        <v>Matured</v>
      </c>
    </row>
    <row r="30" spans="1:16" x14ac:dyDescent="0.25">
      <c r="A30" s="95" t="s">
        <v>860</v>
      </c>
      <c r="B30" s="96">
        <v>44972</v>
      </c>
      <c r="C30" s="21" t="s">
        <v>30</v>
      </c>
      <c r="D30" s="70" t="s">
        <v>16</v>
      </c>
      <c r="E30" s="70" t="s">
        <v>8</v>
      </c>
      <c r="F30" s="96">
        <v>44973</v>
      </c>
      <c r="G30" s="96">
        <v>44987</v>
      </c>
      <c r="H30" s="97">
        <v>50000000</v>
      </c>
      <c r="I30" s="98">
        <v>1.85</v>
      </c>
      <c r="J30" s="104">
        <v>115000000</v>
      </c>
      <c r="K30" s="100">
        <v>1.45</v>
      </c>
      <c r="L30" s="100">
        <v>1.85</v>
      </c>
      <c r="M30" s="27">
        <v>50000000</v>
      </c>
      <c r="N30" s="100">
        <v>1.65</v>
      </c>
      <c r="O30" s="100">
        <v>1.6673913043478259</v>
      </c>
      <c r="P30" s="102" t="str">
        <f t="shared" ca="1" si="0"/>
        <v>Matured</v>
      </c>
    </row>
    <row r="31" spans="1:16" x14ac:dyDescent="0.25">
      <c r="A31" s="95" t="s">
        <v>861</v>
      </c>
      <c r="B31" s="96">
        <v>44972</v>
      </c>
      <c r="C31" s="21" t="s">
        <v>30</v>
      </c>
      <c r="D31" s="70" t="s">
        <v>16</v>
      </c>
      <c r="E31" s="70" t="s">
        <v>9</v>
      </c>
      <c r="F31" s="96">
        <v>44973</v>
      </c>
      <c r="G31" s="96">
        <v>45001</v>
      </c>
      <c r="H31" s="97">
        <v>70000000</v>
      </c>
      <c r="I31" s="98">
        <v>1.92</v>
      </c>
      <c r="J31" s="104">
        <v>115000000</v>
      </c>
      <c r="K31" s="100">
        <v>1</v>
      </c>
      <c r="L31" s="100">
        <v>1.92</v>
      </c>
      <c r="M31" s="103">
        <v>70000000</v>
      </c>
      <c r="N31" s="100">
        <v>1.82</v>
      </c>
      <c r="O31" s="100">
        <v>1.6886956521739129</v>
      </c>
      <c r="P31" s="102" t="str">
        <f t="shared" ca="1" si="0"/>
        <v>Matured</v>
      </c>
    </row>
    <row r="32" spans="1:16" x14ac:dyDescent="0.25">
      <c r="A32" s="95" t="s">
        <v>862</v>
      </c>
      <c r="B32" s="96">
        <v>44972</v>
      </c>
      <c r="C32" s="21" t="s">
        <v>30</v>
      </c>
      <c r="D32" s="70" t="s">
        <v>16</v>
      </c>
      <c r="E32" s="70" t="s">
        <v>10</v>
      </c>
      <c r="F32" s="96">
        <v>44973</v>
      </c>
      <c r="G32" s="96">
        <v>45064</v>
      </c>
      <c r="H32" s="97">
        <v>20000000</v>
      </c>
      <c r="I32" s="98">
        <v>2</v>
      </c>
      <c r="J32" s="104">
        <v>35500000</v>
      </c>
      <c r="K32" s="100">
        <v>0.6</v>
      </c>
      <c r="L32" s="100">
        <v>2</v>
      </c>
      <c r="M32" s="103">
        <v>20000000</v>
      </c>
      <c r="N32" s="100">
        <v>2</v>
      </c>
      <c r="O32" s="100">
        <v>1.7408450704225349</v>
      </c>
      <c r="P32" s="102" t="str">
        <f t="shared" ca="1" si="0"/>
        <v>Matured</v>
      </c>
    </row>
    <row r="33" spans="1:16" x14ac:dyDescent="0.25">
      <c r="A33" s="95" t="s">
        <v>863</v>
      </c>
      <c r="B33" s="96">
        <v>44972</v>
      </c>
      <c r="C33" s="21" t="s">
        <v>30</v>
      </c>
      <c r="D33" s="70" t="s">
        <v>16</v>
      </c>
      <c r="E33" s="70" t="s">
        <v>11</v>
      </c>
      <c r="F33" s="96">
        <v>44973</v>
      </c>
      <c r="G33" s="96">
        <v>45155</v>
      </c>
      <c r="H33" s="97">
        <v>10000000</v>
      </c>
      <c r="I33" s="98">
        <v>2.0499999999999998</v>
      </c>
      <c r="J33" s="104">
        <v>26600000</v>
      </c>
      <c r="K33" s="100">
        <v>0.8</v>
      </c>
      <c r="L33" s="100">
        <v>2.0499999999999998</v>
      </c>
      <c r="M33" s="103">
        <v>10000000</v>
      </c>
      <c r="N33" s="100">
        <v>1.9</v>
      </c>
      <c r="O33" s="100">
        <v>1.759398496240602</v>
      </c>
      <c r="P33" s="102" t="str">
        <f t="shared" ca="1" si="0"/>
        <v>Matured</v>
      </c>
    </row>
    <row r="34" spans="1:16" x14ac:dyDescent="0.25">
      <c r="A34" s="95" t="s">
        <v>864</v>
      </c>
      <c r="B34" s="96">
        <v>44972</v>
      </c>
      <c r="C34" s="21" t="s">
        <v>30</v>
      </c>
      <c r="D34" s="70" t="s">
        <v>16</v>
      </c>
      <c r="E34" s="70" t="s">
        <v>12</v>
      </c>
      <c r="F34" s="96">
        <v>44973</v>
      </c>
      <c r="G34" s="96">
        <v>45337</v>
      </c>
      <c r="H34" s="97">
        <v>20000000</v>
      </c>
      <c r="I34" s="98">
        <v>2.2000000000000002</v>
      </c>
      <c r="J34" s="104">
        <v>37500000</v>
      </c>
      <c r="K34" s="100">
        <v>1</v>
      </c>
      <c r="L34" s="100">
        <v>2.15</v>
      </c>
      <c r="M34" s="103">
        <v>20000000</v>
      </c>
      <c r="N34" s="100">
        <v>2.15</v>
      </c>
      <c r="O34" s="100">
        <v>1.978666666666667</v>
      </c>
      <c r="P34" s="102" t="str">
        <f t="shared" ca="1" si="0"/>
        <v>Matured</v>
      </c>
    </row>
    <row r="35" spans="1:16" x14ac:dyDescent="0.25">
      <c r="A35" s="95" t="s">
        <v>588</v>
      </c>
      <c r="B35" s="96">
        <v>44979</v>
      </c>
      <c r="C35" s="21" t="s">
        <v>30</v>
      </c>
      <c r="D35" s="70" t="s">
        <v>17</v>
      </c>
      <c r="E35" s="70" t="s">
        <v>7</v>
      </c>
      <c r="F35" s="96">
        <v>44980</v>
      </c>
      <c r="G35" s="96">
        <v>44987</v>
      </c>
      <c r="H35" s="97">
        <v>169000000000</v>
      </c>
      <c r="I35" s="98">
        <v>0.85</v>
      </c>
      <c r="J35" s="104">
        <v>130000000000</v>
      </c>
      <c r="K35" s="100">
        <v>0.8</v>
      </c>
      <c r="L35" s="100">
        <v>0.85</v>
      </c>
      <c r="M35" s="103">
        <v>130000000000</v>
      </c>
      <c r="N35" s="100">
        <v>0.85</v>
      </c>
      <c r="O35" s="100">
        <v>0.81153846153846154</v>
      </c>
      <c r="P35" s="102" t="str">
        <f t="shared" ca="1" si="0"/>
        <v>Matured</v>
      </c>
    </row>
    <row r="36" spans="1:16" x14ac:dyDescent="0.25">
      <c r="A36" s="95" t="s">
        <v>589</v>
      </c>
      <c r="B36" s="96">
        <v>44979</v>
      </c>
      <c r="C36" s="21" t="s">
        <v>30</v>
      </c>
      <c r="D36" s="70" t="s">
        <v>17</v>
      </c>
      <c r="E36" s="70" t="s">
        <v>8</v>
      </c>
      <c r="F36" s="96">
        <v>44980</v>
      </c>
      <c r="G36" s="96">
        <v>44994</v>
      </c>
      <c r="H36" s="97">
        <v>214000000000</v>
      </c>
      <c r="I36" s="98">
        <v>0.95</v>
      </c>
      <c r="J36" s="104">
        <v>390000000000</v>
      </c>
      <c r="K36" s="100">
        <v>0.8</v>
      </c>
      <c r="L36" s="100">
        <v>0.94</v>
      </c>
      <c r="M36" s="103">
        <v>214000000000</v>
      </c>
      <c r="N36" s="100">
        <v>0.9</v>
      </c>
      <c r="O36" s="100">
        <v>0.87282051282051287</v>
      </c>
      <c r="P36" s="102" t="str">
        <f t="shared" ca="1" si="0"/>
        <v>Matured</v>
      </c>
    </row>
    <row r="37" spans="1:16" x14ac:dyDescent="0.25">
      <c r="A37" s="95" t="s">
        <v>590</v>
      </c>
      <c r="B37" s="96">
        <v>44979</v>
      </c>
      <c r="C37" s="21" t="s">
        <v>30</v>
      </c>
      <c r="D37" s="70" t="s">
        <v>17</v>
      </c>
      <c r="E37" s="70" t="s">
        <v>9</v>
      </c>
      <c r="F37" s="96">
        <v>44980</v>
      </c>
      <c r="G37" s="96">
        <v>45008</v>
      </c>
      <c r="H37" s="97">
        <v>187000000000</v>
      </c>
      <c r="I37" s="98">
        <v>1.05</v>
      </c>
      <c r="J37" s="104">
        <v>140000000000</v>
      </c>
      <c r="K37" s="100">
        <v>0.95</v>
      </c>
      <c r="L37" s="100">
        <v>1.05</v>
      </c>
      <c r="M37" s="103">
        <v>140000000000</v>
      </c>
      <c r="N37" s="100">
        <v>1.05</v>
      </c>
      <c r="O37" s="100">
        <v>0.99142857142857144</v>
      </c>
      <c r="P37" s="102" t="str">
        <f t="shared" ca="1" si="0"/>
        <v>Matured</v>
      </c>
    </row>
    <row r="38" spans="1:16" x14ac:dyDescent="0.25">
      <c r="A38" s="95" t="s">
        <v>591</v>
      </c>
      <c r="B38" s="96">
        <v>44979</v>
      </c>
      <c r="C38" s="21" t="s">
        <v>30</v>
      </c>
      <c r="D38" s="70" t="s">
        <v>17</v>
      </c>
      <c r="E38" s="70" t="s">
        <v>10</v>
      </c>
      <c r="F38" s="96">
        <v>44980</v>
      </c>
      <c r="G38" s="96">
        <v>45071</v>
      </c>
      <c r="H38" s="97">
        <v>17000000000</v>
      </c>
      <c r="I38" s="98">
        <v>1.59</v>
      </c>
      <c r="J38" s="104">
        <v>16200000000</v>
      </c>
      <c r="K38" s="100">
        <v>1</v>
      </c>
      <c r="L38" s="100">
        <v>1.59</v>
      </c>
      <c r="M38" s="103">
        <v>16200000000</v>
      </c>
      <c r="N38" s="100">
        <v>1.59</v>
      </c>
      <c r="O38" s="100">
        <v>1.06283950617284</v>
      </c>
      <c r="P38" s="102" t="str">
        <f t="shared" ca="1" si="0"/>
        <v>Matured</v>
      </c>
    </row>
    <row r="39" spans="1:16" x14ac:dyDescent="0.25">
      <c r="A39" s="95" t="s">
        <v>1411</v>
      </c>
      <c r="B39" s="96">
        <v>44979</v>
      </c>
      <c r="C39" s="21" t="s">
        <v>30</v>
      </c>
      <c r="D39" s="70" t="s">
        <v>17</v>
      </c>
      <c r="E39" s="70" t="s">
        <v>11</v>
      </c>
      <c r="F39" s="96">
        <v>44980</v>
      </c>
      <c r="G39" s="96">
        <v>45162</v>
      </c>
      <c r="H39" s="97">
        <v>10000000000</v>
      </c>
      <c r="I39" s="98">
        <v>1.79</v>
      </c>
      <c r="J39" s="104"/>
      <c r="K39" s="100"/>
      <c r="L39" s="100"/>
      <c r="M39" s="103"/>
      <c r="N39" s="100"/>
      <c r="O39" s="100"/>
      <c r="P39" s="102" t="str">
        <f t="shared" ca="1" si="0"/>
        <v>Matured</v>
      </c>
    </row>
    <row r="40" spans="1:16" x14ac:dyDescent="0.25">
      <c r="A40" s="95" t="s">
        <v>1410</v>
      </c>
      <c r="B40" s="96">
        <v>44979</v>
      </c>
      <c r="C40" s="21" t="s">
        <v>30</v>
      </c>
      <c r="D40" s="70" t="s">
        <v>17</v>
      </c>
      <c r="E40" s="70" t="s">
        <v>12</v>
      </c>
      <c r="F40" s="96">
        <v>44980</v>
      </c>
      <c r="G40" s="96">
        <v>45344</v>
      </c>
      <c r="H40" s="97">
        <v>10000000000</v>
      </c>
      <c r="I40" s="98">
        <v>1.98</v>
      </c>
      <c r="J40" s="104"/>
      <c r="K40" s="100"/>
      <c r="L40" s="100"/>
      <c r="M40" s="103"/>
      <c r="N40" s="100"/>
      <c r="O40" s="100"/>
      <c r="P40" s="102" t="str">
        <f t="shared" ca="1" si="0"/>
        <v>Matured</v>
      </c>
    </row>
    <row r="41" spans="1:16" x14ac:dyDescent="0.25">
      <c r="A41" s="95" t="s">
        <v>359</v>
      </c>
      <c r="B41" s="96">
        <v>44979</v>
      </c>
      <c r="C41" s="21" t="s">
        <v>31</v>
      </c>
      <c r="D41" s="70" t="s">
        <v>17</v>
      </c>
      <c r="E41" s="70" t="s">
        <v>18</v>
      </c>
      <c r="F41" s="96">
        <v>44981</v>
      </c>
      <c r="G41" s="96">
        <v>45712</v>
      </c>
      <c r="H41" s="97" t="s">
        <v>35</v>
      </c>
      <c r="I41" s="98">
        <v>4</v>
      </c>
      <c r="J41" s="104">
        <v>76000000000</v>
      </c>
      <c r="K41" s="100">
        <v>4.05</v>
      </c>
      <c r="L41" s="100">
        <v>4.5</v>
      </c>
      <c r="M41" s="103">
        <v>72000000000</v>
      </c>
      <c r="N41" s="100"/>
      <c r="O41" s="100">
        <v>4.1131578947368403</v>
      </c>
      <c r="P41" s="102" t="str">
        <f t="shared" ca="1" si="0"/>
        <v>Matured</v>
      </c>
    </row>
    <row r="42" spans="1:16" x14ac:dyDescent="0.25">
      <c r="A42" s="95" t="s">
        <v>865</v>
      </c>
      <c r="B42" s="96">
        <v>44979</v>
      </c>
      <c r="C42" s="21" t="s">
        <v>30</v>
      </c>
      <c r="D42" s="70" t="s">
        <v>16</v>
      </c>
      <c r="E42" s="70" t="s">
        <v>7</v>
      </c>
      <c r="F42" s="96">
        <v>44980</v>
      </c>
      <c r="G42" s="96">
        <v>44987</v>
      </c>
      <c r="H42" s="97">
        <v>80000000</v>
      </c>
      <c r="I42" s="98">
        <v>1.08</v>
      </c>
      <c r="J42" s="104">
        <v>85500000</v>
      </c>
      <c r="K42" s="100">
        <v>0.9</v>
      </c>
      <c r="L42" s="100">
        <v>1.7</v>
      </c>
      <c r="M42" s="27">
        <v>80000000</v>
      </c>
      <c r="N42" s="100">
        <v>1.7</v>
      </c>
      <c r="O42" s="100">
        <v>1.2865497076023391</v>
      </c>
      <c r="P42" s="102" t="str">
        <f t="shared" ca="1" si="0"/>
        <v>Matured</v>
      </c>
    </row>
    <row r="43" spans="1:16" x14ac:dyDescent="0.25">
      <c r="A43" s="95" t="s">
        <v>866</v>
      </c>
      <c r="B43" s="96">
        <v>44979</v>
      </c>
      <c r="C43" s="21" t="s">
        <v>30</v>
      </c>
      <c r="D43" s="70" t="s">
        <v>16</v>
      </c>
      <c r="E43" s="70" t="s">
        <v>8</v>
      </c>
      <c r="F43" s="96">
        <v>44980</v>
      </c>
      <c r="G43" s="96">
        <v>44994</v>
      </c>
      <c r="H43" s="97">
        <v>50000000</v>
      </c>
      <c r="I43" s="98">
        <v>1.85</v>
      </c>
      <c r="J43" s="104">
        <v>110000000</v>
      </c>
      <c r="K43" s="100">
        <v>0.8</v>
      </c>
      <c r="L43" s="100">
        <v>1.75</v>
      </c>
      <c r="M43" s="27">
        <v>50000000</v>
      </c>
      <c r="N43" s="100">
        <v>1.38</v>
      </c>
      <c r="O43" s="100">
        <v>1.308636363636364</v>
      </c>
      <c r="P43" s="102" t="str">
        <f t="shared" ca="1" si="0"/>
        <v>Matured</v>
      </c>
    </row>
    <row r="44" spans="1:16" x14ac:dyDescent="0.25">
      <c r="A44" s="95" t="s">
        <v>867</v>
      </c>
      <c r="B44" s="96">
        <v>44979</v>
      </c>
      <c r="C44" s="21" t="s">
        <v>30</v>
      </c>
      <c r="D44" s="70" t="s">
        <v>16</v>
      </c>
      <c r="E44" s="70" t="s">
        <v>9</v>
      </c>
      <c r="F44" s="96">
        <v>44980</v>
      </c>
      <c r="G44" s="96">
        <v>45008</v>
      </c>
      <c r="H44" s="97">
        <v>70000000</v>
      </c>
      <c r="I44" s="98">
        <v>1.92</v>
      </c>
      <c r="J44" s="104">
        <v>51953000</v>
      </c>
      <c r="K44" s="100">
        <v>0.85</v>
      </c>
      <c r="L44" s="100">
        <v>1.8</v>
      </c>
      <c r="M44" s="103">
        <v>51953000</v>
      </c>
      <c r="N44" s="100">
        <v>1.8</v>
      </c>
      <c r="O44" s="100">
        <v>1.0512463187881349</v>
      </c>
      <c r="P44" s="102" t="str">
        <f t="shared" ca="1" si="0"/>
        <v>Matured</v>
      </c>
    </row>
    <row r="45" spans="1:16" x14ac:dyDescent="0.25">
      <c r="A45" s="95" t="s">
        <v>868</v>
      </c>
      <c r="B45" s="96">
        <v>44979</v>
      </c>
      <c r="C45" s="21" t="s">
        <v>30</v>
      </c>
      <c r="D45" s="70" t="s">
        <v>16</v>
      </c>
      <c r="E45" s="70" t="s">
        <v>10</v>
      </c>
      <c r="F45" s="96">
        <v>44980</v>
      </c>
      <c r="G45" s="96">
        <v>45071</v>
      </c>
      <c r="H45" s="97">
        <v>20000000</v>
      </c>
      <c r="I45" s="98">
        <v>2</v>
      </c>
      <c r="J45" s="104">
        <v>81797000</v>
      </c>
      <c r="K45" s="100">
        <v>0.5</v>
      </c>
      <c r="L45" s="100">
        <v>2</v>
      </c>
      <c r="M45" s="103">
        <v>20000000</v>
      </c>
      <c r="N45" s="100">
        <v>1.5</v>
      </c>
      <c r="O45" s="100">
        <v>1.658983825812683</v>
      </c>
      <c r="P45" s="102" t="str">
        <f t="shared" ca="1" si="0"/>
        <v>Matured</v>
      </c>
    </row>
    <row r="46" spans="1:16" x14ac:dyDescent="0.25">
      <c r="A46" s="95" t="s">
        <v>869</v>
      </c>
      <c r="B46" s="96">
        <v>44979</v>
      </c>
      <c r="C46" s="21" t="s">
        <v>30</v>
      </c>
      <c r="D46" s="70" t="s">
        <v>16</v>
      </c>
      <c r="E46" s="70" t="s">
        <v>11</v>
      </c>
      <c r="F46" s="96">
        <v>44980</v>
      </c>
      <c r="G46" s="96">
        <v>45162</v>
      </c>
      <c r="H46" s="97">
        <v>10000000</v>
      </c>
      <c r="I46" s="98">
        <v>2.0499999999999998</v>
      </c>
      <c r="J46" s="104">
        <v>31360000</v>
      </c>
      <c r="K46" s="100">
        <v>0.5</v>
      </c>
      <c r="L46" s="100">
        <v>1.95</v>
      </c>
      <c r="M46" s="103">
        <v>10000000</v>
      </c>
      <c r="N46" s="100">
        <v>1.5</v>
      </c>
      <c r="O46" s="100">
        <v>1.4790465561224491</v>
      </c>
      <c r="P46" s="102" t="str">
        <f t="shared" ca="1" si="0"/>
        <v>Matured</v>
      </c>
    </row>
    <row r="47" spans="1:16" x14ac:dyDescent="0.25">
      <c r="A47" s="95" t="s">
        <v>870</v>
      </c>
      <c r="B47" s="96">
        <v>44979</v>
      </c>
      <c r="C47" s="21" t="s">
        <v>30</v>
      </c>
      <c r="D47" s="70" t="s">
        <v>16</v>
      </c>
      <c r="E47" s="70" t="s">
        <v>12</v>
      </c>
      <c r="F47" s="96">
        <v>44980</v>
      </c>
      <c r="G47" s="96">
        <v>45344</v>
      </c>
      <c r="H47" s="97">
        <v>20000000</v>
      </c>
      <c r="I47" s="98">
        <v>2.2000000000000002</v>
      </c>
      <c r="J47" s="104">
        <v>32310000.000000004</v>
      </c>
      <c r="K47" s="100">
        <v>1</v>
      </c>
      <c r="L47" s="100">
        <v>2.2000000000000002</v>
      </c>
      <c r="M47" s="103">
        <v>20000000</v>
      </c>
      <c r="N47" s="100">
        <v>1.5</v>
      </c>
      <c r="O47" s="100">
        <v>1.5309625502940269</v>
      </c>
      <c r="P47" s="102" t="str">
        <f t="shared" ca="1" si="0"/>
        <v>Matured</v>
      </c>
    </row>
    <row r="48" spans="1:16" x14ac:dyDescent="0.25">
      <c r="A48" s="95" t="s">
        <v>403</v>
      </c>
      <c r="B48" s="96">
        <v>44993</v>
      </c>
      <c r="C48" s="21" t="s">
        <v>30</v>
      </c>
      <c r="D48" s="70" t="s">
        <v>17</v>
      </c>
      <c r="E48" s="70" t="s">
        <v>7</v>
      </c>
      <c r="F48" s="96">
        <v>44994</v>
      </c>
      <c r="G48" s="96">
        <v>45001</v>
      </c>
      <c r="H48" s="97">
        <v>80000000000</v>
      </c>
      <c r="I48" s="98">
        <v>0.85</v>
      </c>
      <c r="J48" s="104">
        <v>245000000000</v>
      </c>
      <c r="K48" s="100">
        <v>0.7</v>
      </c>
      <c r="L48" s="100">
        <v>0.85</v>
      </c>
      <c r="M48" s="103">
        <v>80000000000</v>
      </c>
      <c r="N48" s="100">
        <v>0.8</v>
      </c>
      <c r="O48" s="100">
        <v>0.77857142857142858</v>
      </c>
      <c r="P48" s="102" t="str">
        <f t="shared" ca="1" si="0"/>
        <v>Matured</v>
      </c>
    </row>
    <row r="49" spans="1:16" x14ac:dyDescent="0.25">
      <c r="A49" s="95" t="s">
        <v>404</v>
      </c>
      <c r="B49" s="96">
        <v>44993</v>
      </c>
      <c r="C49" s="21" t="s">
        <v>30</v>
      </c>
      <c r="D49" s="70" t="s">
        <v>17</v>
      </c>
      <c r="E49" s="70" t="s">
        <v>8</v>
      </c>
      <c r="F49" s="96">
        <v>44994</v>
      </c>
      <c r="G49" s="96">
        <v>45008</v>
      </c>
      <c r="H49" s="97">
        <v>80000000000</v>
      </c>
      <c r="I49" s="98">
        <v>0.9</v>
      </c>
      <c r="J49" s="104">
        <v>200000000000</v>
      </c>
      <c r="K49" s="100">
        <v>0.75</v>
      </c>
      <c r="L49" s="100">
        <v>0.89</v>
      </c>
      <c r="M49" s="103">
        <v>80000000000</v>
      </c>
      <c r="N49" s="100">
        <v>0.83</v>
      </c>
      <c r="O49" s="100">
        <v>0.81699999999999995</v>
      </c>
      <c r="P49" s="102" t="str">
        <f t="shared" ca="1" si="0"/>
        <v>Matured</v>
      </c>
    </row>
    <row r="50" spans="1:16" x14ac:dyDescent="0.25">
      <c r="A50" s="95" t="s">
        <v>405</v>
      </c>
      <c r="B50" s="96">
        <v>44993</v>
      </c>
      <c r="C50" s="21" t="s">
        <v>30</v>
      </c>
      <c r="D50" s="70" t="s">
        <v>17</v>
      </c>
      <c r="E50" s="70" t="s">
        <v>9</v>
      </c>
      <c r="F50" s="96">
        <v>44994</v>
      </c>
      <c r="G50" s="96">
        <v>45022</v>
      </c>
      <c r="H50" s="97">
        <v>60000000000</v>
      </c>
      <c r="I50" s="98">
        <v>1.05</v>
      </c>
      <c r="J50" s="104">
        <v>100000000000</v>
      </c>
      <c r="K50" s="100">
        <v>0.98</v>
      </c>
      <c r="L50" s="100">
        <v>0.99</v>
      </c>
      <c r="M50" s="103">
        <v>60000000000</v>
      </c>
      <c r="N50" s="100">
        <v>0.99</v>
      </c>
      <c r="O50" s="100">
        <v>0.98599999999999999</v>
      </c>
      <c r="P50" s="102" t="str">
        <f t="shared" ca="1" si="0"/>
        <v>Matured</v>
      </c>
    </row>
    <row r="51" spans="1:16" x14ac:dyDescent="0.25">
      <c r="A51" s="95" t="s">
        <v>406</v>
      </c>
      <c r="B51" s="96">
        <v>44993</v>
      </c>
      <c r="C51" s="21" t="s">
        <v>30</v>
      </c>
      <c r="D51" s="70" t="s">
        <v>17</v>
      </c>
      <c r="E51" s="70" t="s">
        <v>10</v>
      </c>
      <c r="F51" s="96">
        <v>44994</v>
      </c>
      <c r="G51" s="96">
        <v>45085</v>
      </c>
      <c r="H51" s="97">
        <v>20000000000</v>
      </c>
      <c r="I51" s="98">
        <v>1.55</v>
      </c>
      <c r="J51" s="104">
        <v>37600000000</v>
      </c>
      <c r="K51" s="100">
        <v>0.7</v>
      </c>
      <c r="L51" s="100">
        <v>1.53</v>
      </c>
      <c r="M51" s="103">
        <v>20000000000</v>
      </c>
      <c r="N51" s="100">
        <v>1.49</v>
      </c>
      <c r="O51" s="100">
        <v>1.4709574468085109</v>
      </c>
      <c r="P51" s="102" t="str">
        <f t="shared" ca="1" si="0"/>
        <v>Matured</v>
      </c>
    </row>
    <row r="52" spans="1:16" x14ac:dyDescent="0.25">
      <c r="A52" s="95" t="s">
        <v>407</v>
      </c>
      <c r="B52" s="96">
        <v>44993</v>
      </c>
      <c r="C52" s="21" t="s">
        <v>30</v>
      </c>
      <c r="D52" s="70" t="s">
        <v>17</v>
      </c>
      <c r="E52" s="70" t="s">
        <v>11</v>
      </c>
      <c r="F52" s="96">
        <v>44994</v>
      </c>
      <c r="G52" s="96">
        <v>45176</v>
      </c>
      <c r="H52" s="97">
        <v>10000000000</v>
      </c>
      <c r="I52" s="98">
        <v>1.58</v>
      </c>
      <c r="J52" s="104">
        <v>10500000000</v>
      </c>
      <c r="K52" s="100">
        <v>1.48</v>
      </c>
      <c r="L52" s="100">
        <v>1.52</v>
      </c>
      <c r="M52" s="103">
        <v>10000000000</v>
      </c>
      <c r="N52" s="100">
        <v>1.52</v>
      </c>
      <c r="O52" s="100">
        <v>1.5180952380952379</v>
      </c>
      <c r="P52" s="102" t="str">
        <f t="shared" ca="1" si="0"/>
        <v>Matured</v>
      </c>
    </row>
    <row r="53" spans="1:16" x14ac:dyDescent="0.25">
      <c r="A53" s="95" t="s">
        <v>408</v>
      </c>
      <c r="B53" s="96">
        <v>44993</v>
      </c>
      <c r="C53" s="21" t="s">
        <v>30</v>
      </c>
      <c r="D53" s="70" t="s">
        <v>17</v>
      </c>
      <c r="E53" s="70" t="s">
        <v>12</v>
      </c>
      <c r="F53" s="96">
        <v>44994</v>
      </c>
      <c r="G53" s="96">
        <v>45358</v>
      </c>
      <c r="H53" s="97">
        <v>10000000000</v>
      </c>
      <c r="I53" s="98">
        <v>1.6</v>
      </c>
      <c r="J53" s="104">
        <v>10500000000</v>
      </c>
      <c r="K53" s="100">
        <v>1.5</v>
      </c>
      <c r="L53" s="100">
        <v>1.6</v>
      </c>
      <c r="M53" s="103">
        <v>10000000000</v>
      </c>
      <c r="N53" s="100">
        <v>1.6</v>
      </c>
      <c r="O53" s="100">
        <v>1.5952380952380949</v>
      </c>
      <c r="P53" s="102" t="str">
        <f t="shared" ca="1" si="0"/>
        <v>Matured</v>
      </c>
    </row>
    <row r="54" spans="1:16" x14ac:dyDescent="0.25">
      <c r="A54" s="95" t="s">
        <v>871</v>
      </c>
      <c r="B54" s="96">
        <v>44993</v>
      </c>
      <c r="C54" s="21" t="s">
        <v>30</v>
      </c>
      <c r="D54" s="70" t="s">
        <v>16</v>
      </c>
      <c r="E54" s="70" t="s">
        <v>7</v>
      </c>
      <c r="F54" s="96">
        <v>44994</v>
      </c>
      <c r="G54" s="96">
        <v>45001</v>
      </c>
      <c r="H54" s="97">
        <v>20000000</v>
      </c>
      <c r="I54" s="98">
        <v>0.95</v>
      </c>
      <c r="J54" s="104">
        <v>80250000</v>
      </c>
      <c r="K54" s="100">
        <v>0.61</v>
      </c>
      <c r="L54" s="100">
        <v>0.95</v>
      </c>
      <c r="M54" s="27">
        <v>20000000</v>
      </c>
      <c r="N54" s="100">
        <v>0.7</v>
      </c>
      <c r="O54" s="100">
        <v>0.78984423676012505</v>
      </c>
      <c r="P54" s="102" t="str">
        <f t="shared" ca="1" si="0"/>
        <v>Matured</v>
      </c>
    </row>
    <row r="55" spans="1:16" x14ac:dyDescent="0.25">
      <c r="A55" s="95" t="s">
        <v>872</v>
      </c>
      <c r="B55" s="96">
        <v>44993</v>
      </c>
      <c r="C55" s="21" t="s">
        <v>30</v>
      </c>
      <c r="D55" s="70" t="s">
        <v>16</v>
      </c>
      <c r="E55" s="70" t="s">
        <v>8</v>
      </c>
      <c r="F55" s="96">
        <v>44994</v>
      </c>
      <c r="G55" s="96">
        <v>45008</v>
      </c>
      <c r="H55" s="97">
        <v>20000000</v>
      </c>
      <c r="I55" s="98">
        <v>1.02</v>
      </c>
      <c r="J55" s="104">
        <v>89000000</v>
      </c>
      <c r="K55" s="100">
        <v>0.5</v>
      </c>
      <c r="L55" s="100">
        <v>0.95</v>
      </c>
      <c r="M55" s="27">
        <v>20000000</v>
      </c>
      <c r="N55" s="100">
        <v>0.63</v>
      </c>
      <c r="O55" s="100">
        <v>0.79067415730337076</v>
      </c>
      <c r="P55" s="102" t="str">
        <f t="shared" ca="1" si="0"/>
        <v>Matured</v>
      </c>
    </row>
    <row r="56" spans="1:16" x14ac:dyDescent="0.25">
      <c r="A56" s="95" t="s">
        <v>873</v>
      </c>
      <c r="B56" s="96">
        <v>44993</v>
      </c>
      <c r="C56" s="21" t="s">
        <v>30</v>
      </c>
      <c r="D56" s="70" t="s">
        <v>16</v>
      </c>
      <c r="E56" s="70" t="s">
        <v>9</v>
      </c>
      <c r="F56" s="96">
        <v>44994</v>
      </c>
      <c r="G56" s="96">
        <v>45022</v>
      </c>
      <c r="H56" s="97">
        <v>20000000</v>
      </c>
      <c r="I56" s="98">
        <v>1.05</v>
      </c>
      <c r="J56" s="104">
        <v>50000000</v>
      </c>
      <c r="K56" s="100">
        <v>0.65</v>
      </c>
      <c r="L56" s="100">
        <v>1.02</v>
      </c>
      <c r="M56" s="103">
        <v>20000000</v>
      </c>
      <c r="N56" s="100">
        <v>0.95</v>
      </c>
      <c r="O56" s="100">
        <v>0.95099999999999996</v>
      </c>
      <c r="P56" s="102" t="str">
        <f t="shared" ca="1" si="0"/>
        <v>Matured</v>
      </c>
    </row>
    <row r="57" spans="1:16" x14ac:dyDescent="0.25">
      <c r="A57" s="95" t="s">
        <v>874</v>
      </c>
      <c r="B57" s="96">
        <v>44993</v>
      </c>
      <c r="C57" s="21" t="s">
        <v>30</v>
      </c>
      <c r="D57" s="70" t="s">
        <v>16</v>
      </c>
      <c r="E57" s="70" t="s">
        <v>10</v>
      </c>
      <c r="F57" s="96">
        <v>44994</v>
      </c>
      <c r="G57" s="96">
        <v>45085</v>
      </c>
      <c r="H57" s="97">
        <v>80000000</v>
      </c>
      <c r="I57" s="98">
        <v>1.52</v>
      </c>
      <c r="J57" s="104">
        <v>103330000</v>
      </c>
      <c r="K57" s="100">
        <v>0.7</v>
      </c>
      <c r="L57" s="100">
        <v>1.52</v>
      </c>
      <c r="M57" s="103">
        <v>80000000</v>
      </c>
      <c r="N57" s="100">
        <v>1.4</v>
      </c>
      <c r="O57" s="100">
        <v>1.2547662827833159</v>
      </c>
      <c r="P57" s="102" t="str">
        <f t="shared" ca="1" si="0"/>
        <v>Matured</v>
      </c>
    </row>
    <row r="58" spans="1:16" x14ac:dyDescent="0.25">
      <c r="A58" s="95" t="s">
        <v>875</v>
      </c>
      <c r="B58" s="96">
        <v>44993</v>
      </c>
      <c r="C58" s="21" t="s">
        <v>30</v>
      </c>
      <c r="D58" s="70" t="s">
        <v>16</v>
      </c>
      <c r="E58" s="70" t="s">
        <v>11</v>
      </c>
      <c r="F58" s="96">
        <v>44994</v>
      </c>
      <c r="G58" s="96">
        <v>45176</v>
      </c>
      <c r="H58" s="97">
        <v>50000000</v>
      </c>
      <c r="I58" s="98">
        <v>1.56</v>
      </c>
      <c r="J58" s="104">
        <v>49100000</v>
      </c>
      <c r="K58" s="100">
        <v>0.9</v>
      </c>
      <c r="L58" s="100">
        <v>1.5</v>
      </c>
      <c r="M58" s="103">
        <v>49100000</v>
      </c>
      <c r="N58" s="100">
        <v>1.5</v>
      </c>
      <c r="O58" s="100">
        <v>1.287169042769857</v>
      </c>
      <c r="P58" s="102" t="str">
        <f t="shared" ca="1" si="0"/>
        <v>Matured</v>
      </c>
    </row>
    <row r="59" spans="1:16" x14ac:dyDescent="0.25">
      <c r="A59" s="95" t="s">
        <v>876</v>
      </c>
      <c r="B59" s="96">
        <v>44993</v>
      </c>
      <c r="C59" s="21" t="s">
        <v>30</v>
      </c>
      <c r="D59" s="70" t="s">
        <v>16</v>
      </c>
      <c r="E59" s="70" t="s">
        <v>12</v>
      </c>
      <c r="F59" s="96">
        <v>44994</v>
      </c>
      <c r="G59" s="96">
        <v>45358</v>
      </c>
      <c r="H59" s="97">
        <v>50000000</v>
      </c>
      <c r="I59" s="98">
        <v>1.58</v>
      </c>
      <c r="J59" s="104">
        <v>49050000</v>
      </c>
      <c r="K59" s="100">
        <v>1</v>
      </c>
      <c r="L59" s="100">
        <v>1.58</v>
      </c>
      <c r="M59" s="103">
        <v>49050000</v>
      </c>
      <c r="N59" s="100">
        <v>1.58</v>
      </c>
      <c r="O59" s="100">
        <v>1.2806523955147811</v>
      </c>
      <c r="P59" s="102" t="str">
        <f t="shared" ca="1" si="0"/>
        <v>Matured</v>
      </c>
    </row>
    <row r="60" spans="1:16" x14ac:dyDescent="0.25">
      <c r="A60" s="95" t="s">
        <v>592</v>
      </c>
      <c r="B60" s="96">
        <v>45007</v>
      </c>
      <c r="C60" s="21" t="s">
        <v>30</v>
      </c>
      <c r="D60" s="70" t="s">
        <v>17</v>
      </c>
      <c r="E60" s="70" t="s">
        <v>7</v>
      </c>
      <c r="F60" s="96">
        <v>45008</v>
      </c>
      <c r="G60" s="96">
        <v>45015</v>
      </c>
      <c r="H60" s="97">
        <v>60000000000</v>
      </c>
      <c r="I60" s="98">
        <v>0.85</v>
      </c>
      <c r="J60" s="104">
        <v>72000000000</v>
      </c>
      <c r="K60" s="100">
        <v>0.78</v>
      </c>
      <c r="L60" s="100">
        <v>0.82</v>
      </c>
      <c r="M60" s="103">
        <v>60000000000</v>
      </c>
      <c r="N60" s="100">
        <v>0.78</v>
      </c>
      <c r="O60" s="100">
        <v>0.78611111111111109</v>
      </c>
      <c r="P60" s="102" t="str">
        <f t="shared" ca="1" si="0"/>
        <v>Matured</v>
      </c>
    </row>
    <row r="61" spans="1:16" x14ac:dyDescent="0.25">
      <c r="A61" s="95" t="s">
        <v>593</v>
      </c>
      <c r="B61" s="96">
        <v>45007</v>
      </c>
      <c r="C61" s="21" t="s">
        <v>30</v>
      </c>
      <c r="D61" s="70" t="s">
        <v>17</v>
      </c>
      <c r="E61" s="70" t="s">
        <v>8</v>
      </c>
      <c r="F61" s="96">
        <v>45008</v>
      </c>
      <c r="G61" s="96">
        <v>45022</v>
      </c>
      <c r="H61" s="97">
        <v>60000000000</v>
      </c>
      <c r="I61" s="98">
        <v>0.9</v>
      </c>
      <c r="J61" s="104">
        <v>113500000000</v>
      </c>
      <c r="K61" s="100">
        <v>0.8</v>
      </c>
      <c r="L61" s="100">
        <v>0.85</v>
      </c>
      <c r="M61" s="103">
        <v>60000000000</v>
      </c>
      <c r="N61" s="100">
        <v>0.83</v>
      </c>
      <c r="O61" s="100">
        <v>0.81740088105726871</v>
      </c>
      <c r="P61" s="102" t="str">
        <f t="shared" ca="1" si="0"/>
        <v>Matured</v>
      </c>
    </row>
    <row r="62" spans="1:16" x14ac:dyDescent="0.25">
      <c r="A62" s="95" t="s">
        <v>594</v>
      </c>
      <c r="B62" s="96">
        <v>45007</v>
      </c>
      <c r="C62" s="21" t="s">
        <v>30</v>
      </c>
      <c r="D62" s="70" t="s">
        <v>17</v>
      </c>
      <c r="E62" s="70" t="s">
        <v>9</v>
      </c>
      <c r="F62" s="96">
        <v>45008</v>
      </c>
      <c r="G62" s="96">
        <v>45036</v>
      </c>
      <c r="H62" s="97">
        <v>40000000000</v>
      </c>
      <c r="I62" s="98">
        <v>1.05</v>
      </c>
      <c r="J62" s="104">
        <v>70000000000</v>
      </c>
      <c r="K62" s="100">
        <v>0.95</v>
      </c>
      <c r="L62" s="100">
        <v>1.05</v>
      </c>
      <c r="M62" s="103">
        <v>40000000000</v>
      </c>
      <c r="N62" s="100">
        <v>0.98</v>
      </c>
      <c r="O62" s="100">
        <v>0.98142857142857143</v>
      </c>
      <c r="P62" s="102" t="str">
        <f t="shared" ca="1" si="0"/>
        <v>Matured</v>
      </c>
    </row>
    <row r="63" spans="1:16" x14ac:dyDescent="0.25">
      <c r="A63" s="95" t="s">
        <v>595</v>
      </c>
      <c r="B63" s="96">
        <v>45007</v>
      </c>
      <c r="C63" s="21" t="s">
        <v>30</v>
      </c>
      <c r="D63" s="70" t="s">
        <v>17</v>
      </c>
      <c r="E63" s="70" t="s">
        <v>10</v>
      </c>
      <c r="F63" s="96">
        <v>45008</v>
      </c>
      <c r="G63" s="96">
        <v>45099</v>
      </c>
      <c r="H63" s="97">
        <v>20000000000</v>
      </c>
      <c r="I63" s="98">
        <v>1.55</v>
      </c>
      <c r="J63" s="104">
        <v>20800000000</v>
      </c>
      <c r="K63" s="100">
        <v>0.25</v>
      </c>
      <c r="L63" s="100">
        <v>1.5</v>
      </c>
      <c r="M63" s="103">
        <v>20000000000</v>
      </c>
      <c r="N63" s="100">
        <v>1.48</v>
      </c>
      <c r="O63" s="100">
        <v>1.46875</v>
      </c>
      <c r="P63" s="102" t="str">
        <f t="shared" ca="1" si="0"/>
        <v>Matured</v>
      </c>
    </row>
    <row r="64" spans="1:16" x14ac:dyDescent="0.25">
      <c r="A64" s="95" t="s">
        <v>596</v>
      </c>
      <c r="B64" s="96">
        <v>45007</v>
      </c>
      <c r="C64" s="21" t="s">
        <v>30</v>
      </c>
      <c r="D64" s="70" t="s">
        <v>17</v>
      </c>
      <c r="E64" s="70" t="s">
        <v>11</v>
      </c>
      <c r="F64" s="96">
        <v>45008</v>
      </c>
      <c r="G64" s="96">
        <v>45190</v>
      </c>
      <c r="H64" s="97">
        <v>10000000000</v>
      </c>
      <c r="I64" s="98">
        <v>1.58</v>
      </c>
      <c r="J64" s="104">
        <v>8199999999.999999</v>
      </c>
      <c r="K64" s="100">
        <v>1.08</v>
      </c>
      <c r="L64" s="100">
        <v>1.08</v>
      </c>
      <c r="M64" s="103">
        <v>8199999999.999999</v>
      </c>
      <c r="N64" s="100">
        <v>1.08</v>
      </c>
      <c r="O64" s="100">
        <v>1.08</v>
      </c>
      <c r="P64" s="102" t="str">
        <f t="shared" ca="1" si="0"/>
        <v>Matured</v>
      </c>
    </row>
    <row r="65" spans="1:16" x14ac:dyDescent="0.25">
      <c r="A65" s="95" t="s">
        <v>1412</v>
      </c>
      <c r="B65" s="96">
        <v>45007</v>
      </c>
      <c r="C65" s="21" t="s">
        <v>30</v>
      </c>
      <c r="D65" s="70" t="s">
        <v>17</v>
      </c>
      <c r="E65" s="70" t="s">
        <v>12</v>
      </c>
      <c r="F65" s="96">
        <v>45008</v>
      </c>
      <c r="G65" s="96">
        <v>45372</v>
      </c>
      <c r="H65" s="97">
        <v>10000000000</v>
      </c>
      <c r="I65" s="98">
        <v>1.6</v>
      </c>
      <c r="J65" s="104"/>
      <c r="K65" s="100"/>
      <c r="L65" s="100"/>
      <c r="M65" s="103"/>
      <c r="N65" s="100"/>
      <c r="O65" s="100"/>
      <c r="P65" s="102" t="str">
        <f t="shared" ca="1" si="0"/>
        <v>Matured</v>
      </c>
    </row>
    <row r="66" spans="1:16" x14ac:dyDescent="0.25">
      <c r="A66" s="95" t="s">
        <v>360</v>
      </c>
      <c r="B66" s="96">
        <v>45007</v>
      </c>
      <c r="C66" s="21" t="s">
        <v>31</v>
      </c>
      <c r="D66" s="70" t="s">
        <v>17</v>
      </c>
      <c r="E66" s="70" t="s">
        <v>19</v>
      </c>
      <c r="F66" s="96">
        <v>45009</v>
      </c>
      <c r="G66" s="96">
        <v>46105</v>
      </c>
      <c r="H66" s="97" t="s">
        <v>35</v>
      </c>
      <c r="I66" s="98">
        <v>4.2</v>
      </c>
      <c r="J66" s="104">
        <v>4000000000</v>
      </c>
      <c r="K66" s="100">
        <v>4.5</v>
      </c>
      <c r="L66" s="100">
        <v>4.5</v>
      </c>
      <c r="M66" s="103">
        <v>4000000000</v>
      </c>
      <c r="N66" s="100"/>
      <c r="O66" s="100">
        <v>4.5</v>
      </c>
      <c r="P66" s="102" t="str">
        <f t="shared" ca="1" si="0"/>
        <v>Outstanding</v>
      </c>
    </row>
    <row r="67" spans="1:16" x14ac:dyDescent="0.25">
      <c r="A67" s="95" t="s">
        <v>877</v>
      </c>
      <c r="B67" s="96">
        <v>45007</v>
      </c>
      <c r="C67" s="21" t="s">
        <v>30</v>
      </c>
      <c r="D67" s="70" t="s">
        <v>16</v>
      </c>
      <c r="E67" s="70" t="s">
        <v>7</v>
      </c>
      <c r="F67" s="96">
        <v>45008</v>
      </c>
      <c r="G67" s="96">
        <v>45015</v>
      </c>
      <c r="H67" s="97">
        <v>10000000</v>
      </c>
      <c r="I67" s="98">
        <v>0.75</v>
      </c>
      <c r="J67" s="104">
        <v>49000000</v>
      </c>
      <c r="K67" s="100">
        <v>0.3</v>
      </c>
      <c r="L67" s="100">
        <v>0.7</v>
      </c>
      <c r="M67" s="27">
        <v>10000000</v>
      </c>
      <c r="N67" s="100">
        <v>0.3</v>
      </c>
      <c r="O67" s="100">
        <v>0.5418367346938775</v>
      </c>
      <c r="P67" s="102" t="str">
        <f t="shared" ca="1" si="0"/>
        <v>Matured</v>
      </c>
    </row>
    <row r="68" spans="1:16" x14ac:dyDescent="0.25">
      <c r="A68" s="95" t="s">
        <v>878</v>
      </c>
      <c r="B68" s="96">
        <v>45007</v>
      </c>
      <c r="C68" s="21" t="s">
        <v>30</v>
      </c>
      <c r="D68" s="70" t="s">
        <v>16</v>
      </c>
      <c r="E68" s="70" t="s">
        <v>8</v>
      </c>
      <c r="F68" s="96">
        <v>45008</v>
      </c>
      <c r="G68" s="96">
        <v>45022</v>
      </c>
      <c r="H68" s="97">
        <v>10000000</v>
      </c>
      <c r="I68" s="98">
        <v>0.82</v>
      </c>
      <c r="J68" s="104">
        <v>64050000</v>
      </c>
      <c r="K68" s="100">
        <v>0.3</v>
      </c>
      <c r="L68" s="100">
        <v>0.75</v>
      </c>
      <c r="M68" s="27">
        <v>10000000</v>
      </c>
      <c r="N68" s="100">
        <v>0.3</v>
      </c>
      <c r="O68" s="100">
        <v>0.58356752537080403</v>
      </c>
      <c r="P68" s="102" t="str">
        <f t="shared" ca="1" si="0"/>
        <v>Matured</v>
      </c>
    </row>
    <row r="69" spans="1:16" x14ac:dyDescent="0.25">
      <c r="A69" s="95" t="s">
        <v>879</v>
      </c>
      <c r="B69" s="96">
        <v>45007</v>
      </c>
      <c r="C69" s="21" t="s">
        <v>30</v>
      </c>
      <c r="D69" s="70" t="s">
        <v>16</v>
      </c>
      <c r="E69" s="70" t="s">
        <v>9</v>
      </c>
      <c r="F69" s="96">
        <v>45008</v>
      </c>
      <c r="G69" s="96">
        <v>45036</v>
      </c>
      <c r="H69" s="97">
        <v>10000000</v>
      </c>
      <c r="I69" s="98">
        <v>0.85</v>
      </c>
      <c r="J69" s="104">
        <v>39000000</v>
      </c>
      <c r="K69" s="100">
        <v>0.47</v>
      </c>
      <c r="L69" s="100">
        <v>0.8</v>
      </c>
      <c r="M69" s="103">
        <v>10000000</v>
      </c>
      <c r="N69" s="100">
        <v>0.6</v>
      </c>
      <c r="O69" s="100">
        <v>0.65974358974358971</v>
      </c>
      <c r="P69" s="102" t="str">
        <f t="shared" ref="P69:P132" ca="1" si="1">IF(AND(G69 &gt; TODAY(), M69 &lt;&gt; ""), "Outstanding", "Matured")</f>
        <v>Matured</v>
      </c>
    </row>
    <row r="70" spans="1:16" x14ac:dyDescent="0.25">
      <c r="A70" s="95" t="s">
        <v>880</v>
      </c>
      <c r="B70" s="96">
        <v>45007</v>
      </c>
      <c r="C70" s="21" t="s">
        <v>30</v>
      </c>
      <c r="D70" s="70" t="s">
        <v>16</v>
      </c>
      <c r="E70" s="70" t="s">
        <v>10</v>
      </c>
      <c r="F70" s="96">
        <v>45008</v>
      </c>
      <c r="G70" s="96">
        <v>45099</v>
      </c>
      <c r="H70" s="97">
        <v>80000000</v>
      </c>
      <c r="I70" s="98">
        <v>1.32</v>
      </c>
      <c r="J70" s="104">
        <v>91370000</v>
      </c>
      <c r="K70" s="100">
        <v>0.25</v>
      </c>
      <c r="L70" s="100">
        <v>1.32</v>
      </c>
      <c r="M70" s="103">
        <v>80000000</v>
      </c>
      <c r="N70" s="100">
        <v>1.3</v>
      </c>
      <c r="O70" s="100">
        <v>1.1131607748714021</v>
      </c>
      <c r="P70" s="102" t="str">
        <f t="shared" ca="1" si="1"/>
        <v>Matured</v>
      </c>
    </row>
    <row r="71" spans="1:16" x14ac:dyDescent="0.25">
      <c r="A71" s="95" t="s">
        <v>881</v>
      </c>
      <c r="B71" s="96">
        <v>45007</v>
      </c>
      <c r="C71" s="21" t="s">
        <v>30</v>
      </c>
      <c r="D71" s="70" t="s">
        <v>16</v>
      </c>
      <c r="E71" s="70" t="s">
        <v>11</v>
      </c>
      <c r="F71" s="96">
        <v>45008</v>
      </c>
      <c r="G71" s="96">
        <v>45190</v>
      </c>
      <c r="H71" s="97">
        <v>45000000</v>
      </c>
      <c r="I71" s="98">
        <v>1.36</v>
      </c>
      <c r="J71" s="104">
        <v>59000000</v>
      </c>
      <c r="K71" s="100">
        <v>0.86</v>
      </c>
      <c r="L71" s="100">
        <v>1.3</v>
      </c>
      <c r="M71" s="103">
        <v>45000000</v>
      </c>
      <c r="N71" s="100">
        <v>1.3</v>
      </c>
      <c r="O71" s="100">
        <v>1.136271186440678</v>
      </c>
      <c r="P71" s="102" t="str">
        <f t="shared" ca="1" si="1"/>
        <v>Matured</v>
      </c>
    </row>
    <row r="72" spans="1:16" x14ac:dyDescent="0.25">
      <c r="A72" s="95" t="s">
        <v>882</v>
      </c>
      <c r="B72" s="96">
        <v>45007</v>
      </c>
      <c r="C72" s="21" t="s">
        <v>30</v>
      </c>
      <c r="D72" s="70" t="s">
        <v>16</v>
      </c>
      <c r="E72" s="70" t="s">
        <v>12</v>
      </c>
      <c r="F72" s="96">
        <v>45008</v>
      </c>
      <c r="G72" s="96">
        <v>45372</v>
      </c>
      <c r="H72" s="97">
        <v>45000000</v>
      </c>
      <c r="I72" s="98">
        <v>1.38</v>
      </c>
      <c r="J72" s="104">
        <v>27500000</v>
      </c>
      <c r="K72" s="100">
        <v>1.3</v>
      </c>
      <c r="L72" s="100">
        <v>1.38</v>
      </c>
      <c r="M72" s="103">
        <v>27500000</v>
      </c>
      <c r="N72" s="100">
        <v>1.38</v>
      </c>
      <c r="O72" s="100">
        <v>1.334545454545454</v>
      </c>
      <c r="P72" s="102" t="str">
        <f t="shared" ca="1" si="1"/>
        <v>Matured</v>
      </c>
    </row>
    <row r="73" spans="1:16" x14ac:dyDescent="0.25">
      <c r="A73" s="95" t="s">
        <v>597</v>
      </c>
      <c r="B73" s="96">
        <v>45021</v>
      </c>
      <c r="C73" s="21" t="s">
        <v>30</v>
      </c>
      <c r="D73" s="70" t="s">
        <v>17</v>
      </c>
      <c r="E73" s="70" t="s">
        <v>7</v>
      </c>
      <c r="F73" s="96">
        <v>45022</v>
      </c>
      <c r="G73" s="96">
        <v>45029</v>
      </c>
      <c r="H73" s="97">
        <v>55000000000</v>
      </c>
      <c r="I73" s="98">
        <v>0.8</v>
      </c>
      <c r="J73" s="104">
        <v>85000000000</v>
      </c>
      <c r="K73" s="100">
        <v>0.65</v>
      </c>
      <c r="L73" s="100">
        <v>0.75</v>
      </c>
      <c r="M73" s="103">
        <v>55000000000</v>
      </c>
      <c r="N73" s="100">
        <v>0.73</v>
      </c>
      <c r="O73" s="100">
        <v>0.71352941176470586</v>
      </c>
      <c r="P73" s="102" t="str">
        <f t="shared" ca="1" si="1"/>
        <v>Matured</v>
      </c>
    </row>
    <row r="74" spans="1:16" x14ac:dyDescent="0.25">
      <c r="A74" s="95" t="s">
        <v>598</v>
      </c>
      <c r="B74" s="96">
        <v>45021</v>
      </c>
      <c r="C74" s="21" t="s">
        <v>30</v>
      </c>
      <c r="D74" s="70" t="s">
        <v>17</v>
      </c>
      <c r="E74" s="70" t="s">
        <v>8</v>
      </c>
      <c r="F74" s="96">
        <v>45022</v>
      </c>
      <c r="G74" s="96">
        <v>45036</v>
      </c>
      <c r="H74" s="97">
        <v>55000000000</v>
      </c>
      <c r="I74" s="98">
        <v>0.85</v>
      </c>
      <c r="J74" s="104">
        <v>115000000000</v>
      </c>
      <c r="K74" s="100">
        <v>0.7</v>
      </c>
      <c r="L74" s="100">
        <v>0.78</v>
      </c>
      <c r="M74" s="103">
        <v>55000000000</v>
      </c>
      <c r="N74" s="100">
        <v>0.7</v>
      </c>
      <c r="O74" s="100">
        <v>0.73826086956521741</v>
      </c>
      <c r="P74" s="102" t="str">
        <f t="shared" ca="1" si="1"/>
        <v>Matured</v>
      </c>
    </row>
    <row r="75" spans="1:16" x14ac:dyDescent="0.25">
      <c r="A75" s="95" t="s">
        <v>599</v>
      </c>
      <c r="B75" s="96">
        <v>45021</v>
      </c>
      <c r="C75" s="21" t="s">
        <v>30</v>
      </c>
      <c r="D75" s="70" t="s">
        <v>17</v>
      </c>
      <c r="E75" s="70" t="s">
        <v>9</v>
      </c>
      <c r="F75" s="96">
        <v>45022</v>
      </c>
      <c r="G75" s="96">
        <v>45050</v>
      </c>
      <c r="H75" s="97">
        <v>40000000000</v>
      </c>
      <c r="I75" s="98">
        <v>1</v>
      </c>
      <c r="J75" s="104">
        <v>95000000000</v>
      </c>
      <c r="K75" s="100">
        <v>0.8</v>
      </c>
      <c r="L75" s="100">
        <v>0.93</v>
      </c>
      <c r="M75" s="103">
        <v>40000000000</v>
      </c>
      <c r="N75" s="100">
        <v>0.85</v>
      </c>
      <c r="O75" s="100">
        <v>0.87578947368421056</v>
      </c>
      <c r="P75" s="102" t="str">
        <f t="shared" ca="1" si="1"/>
        <v>Matured</v>
      </c>
    </row>
    <row r="76" spans="1:16" x14ac:dyDescent="0.25">
      <c r="A76" s="95" t="s">
        <v>600</v>
      </c>
      <c r="B76" s="96">
        <v>45021</v>
      </c>
      <c r="C76" s="21" t="s">
        <v>30</v>
      </c>
      <c r="D76" s="70" t="s">
        <v>17</v>
      </c>
      <c r="E76" s="70" t="s">
        <v>10</v>
      </c>
      <c r="F76" s="96">
        <v>45022</v>
      </c>
      <c r="G76" s="96">
        <v>45113</v>
      </c>
      <c r="H76" s="97">
        <v>20000000000</v>
      </c>
      <c r="I76" s="98">
        <v>1.5</v>
      </c>
      <c r="J76" s="104">
        <v>21433000000</v>
      </c>
      <c r="K76" s="100">
        <v>0.9</v>
      </c>
      <c r="L76" s="100">
        <v>1.5</v>
      </c>
      <c r="M76" s="103">
        <v>20000000000</v>
      </c>
      <c r="N76" s="100">
        <v>1.43</v>
      </c>
      <c r="O76" s="100">
        <v>1.4178836373816079</v>
      </c>
      <c r="P76" s="102" t="str">
        <f t="shared" ca="1" si="1"/>
        <v>Matured</v>
      </c>
    </row>
    <row r="77" spans="1:16" x14ac:dyDescent="0.25">
      <c r="A77" s="95" t="s">
        <v>1413</v>
      </c>
      <c r="B77" s="96">
        <v>45021</v>
      </c>
      <c r="C77" s="21" t="s">
        <v>30</v>
      </c>
      <c r="D77" s="70" t="s">
        <v>17</v>
      </c>
      <c r="E77" s="70" t="s">
        <v>11</v>
      </c>
      <c r="F77" s="96">
        <v>45022</v>
      </c>
      <c r="G77" s="96">
        <v>45204</v>
      </c>
      <c r="H77" s="97">
        <v>5000000000</v>
      </c>
      <c r="I77" s="98">
        <v>1.53</v>
      </c>
      <c r="J77" s="104"/>
      <c r="K77" s="100"/>
      <c r="L77" s="100"/>
      <c r="M77" s="103"/>
      <c r="N77" s="100"/>
      <c r="O77" s="100"/>
      <c r="P77" s="102" t="str">
        <f t="shared" ca="1" si="1"/>
        <v>Matured</v>
      </c>
    </row>
    <row r="78" spans="1:16" x14ac:dyDescent="0.25">
      <c r="A78" s="95" t="s">
        <v>1415</v>
      </c>
      <c r="B78" s="96">
        <v>45021</v>
      </c>
      <c r="C78" s="21" t="s">
        <v>30</v>
      </c>
      <c r="D78" s="70" t="s">
        <v>17</v>
      </c>
      <c r="E78" s="70" t="s">
        <v>12</v>
      </c>
      <c r="F78" s="96">
        <v>45022</v>
      </c>
      <c r="G78" s="96">
        <v>45386</v>
      </c>
      <c r="H78" s="97">
        <v>5000000000</v>
      </c>
      <c r="I78" s="98">
        <v>0.55000000000000004</v>
      </c>
      <c r="J78" s="104"/>
      <c r="K78" s="100"/>
      <c r="L78" s="100"/>
      <c r="M78" s="103"/>
      <c r="N78" s="100"/>
      <c r="O78" s="100"/>
      <c r="P78" s="102" t="str">
        <f t="shared" ca="1" si="1"/>
        <v>Matured</v>
      </c>
    </row>
    <row r="79" spans="1:16" x14ac:dyDescent="0.25">
      <c r="A79" s="95" t="s">
        <v>883</v>
      </c>
      <c r="B79" s="96">
        <v>45021</v>
      </c>
      <c r="C79" s="21" t="s">
        <v>30</v>
      </c>
      <c r="D79" s="70" t="s">
        <v>16</v>
      </c>
      <c r="E79" s="70" t="s">
        <v>7</v>
      </c>
      <c r="F79" s="96">
        <v>45022</v>
      </c>
      <c r="G79" s="96">
        <v>45029</v>
      </c>
      <c r="H79" s="97">
        <v>5000000</v>
      </c>
      <c r="I79" s="98">
        <v>0.55000000000000004</v>
      </c>
      <c r="J79" s="104">
        <v>34000000</v>
      </c>
      <c r="K79" s="100">
        <v>0.2</v>
      </c>
      <c r="L79" s="100">
        <v>0.5</v>
      </c>
      <c r="M79" s="27">
        <v>5000000</v>
      </c>
      <c r="N79" s="100">
        <v>0.27</v>
      </c>
      <c r="O79" s="100">
        <v>0.34558823529411759</v>
      </c>
      <c r="P79" s="102" t="str">
        <f t="shared" ca="1" si="1"/>
        <v>Matured</v>
      </c>
    </row>
    <row r="80" spans="1:16" x14ac:dyDescent="0.25">
      <c r="A80" s="95" t="s">
        <v>884</v>
      </c>
      <c r="B80" s="96">
        <v>45021</v>
      </c>
      <c r="C80" s="21" t="s">
        <v>30</v>
      </c>
      <c r="D80" s="70" t="s">
        <v>16</v>
      </c>
      <c r="E80" s="70" t="s">
        <v>8</v>
      </c>
      <c r="F80" s="96">
        <v>45022</v>
      </c>
      <c r="G80" s="96">
        <v>45036</v>
      </c>
      <c r="H80" s="97">
        <v>5000000</v>
      </c>
      <c r="I80" s="98">
        <v>0.62</v>
      </c>
      <c r="J80" s="104">
        <v>34000000</v>
      </c>
      <c r="K80" s="100">
        <v>0.2</v>
      </c>
      <c r="L80" s="100">
        <v>0.5</v>
      </c>
      <c r="M80" s="27">
        <v>5000000</v>
      </c>
      <c r="N80" s="100">
        <v>0.3</v>
      </c>
      <c r="O80" s="100">
        <v>0.3926470588235294</v>
      </c>
      <c r="P80" s="102" t="str">
        <f t="shared" ca="1" si="1"/>
        <v>Matured</v>
      </c>
    </row>
    <row r="81" spans="1:16" x14ac:dyDescent="0.25">
      <c r="A81" s="95" t="s">
        <v>885</v>
      </c>
      <c r="B81" s="96">
        <v>45021</v>
      </c>
      <c r="C81" s="21" t="s">
        <v>30</v>
      </c>
      <c r="D81" s="70" t="s">
        <v>16</v>
      </c>
      <c r="E81" s="70" t="s">
        <v>9</v>
      </c>
      <c r="F81" s="96">
        <v>45022</v>
      </c>
      <c r="G81" s="96">
        <v>45050</v>
      </c>
      <c r="H81" s="97">
        <v>5000000</v>
      </c>
      <c r="I81" s="98">
        <v>0.65</v>
      </c>
      <c r="J81" s="104">
        <v>24000000</v>
      </c>
      <c r="K81" s="100">
        <v>0.3</v>
      </c>
      <c r="L81" s="100">
        <v>0.55000000000000004</v>
      </c>
      <c r="M81" s="103">
        <v>5000000</v>
      </c>
      <c r="N81" s="100">
        <v>0.4</v>
      </c>
      <c r="O81" s="100">
        <v>0.46041666666666659</v>
      </c>
      <c r="P81" s="102" t="str">
        <f t="shared" ca="1" si="1"/>
        <v>Matured</v>
      </c>
    </row>
    <row r="82" spans="1:16" x14ac:dyDescent="0.25">
      <c r="A82" s="95" t="s">
        <v>886</v>
      </c>
      <c r="B82" s="96">
        <v>45021</v>
      </c>
      <c r="C82" s="21" t="s">
        <v>30</v>
      </c>
      <c r="D82" s="70" t="s">
        <v>16</v>
      </c>
      <c r="E82" s="70" t="s">
        <v>10</v>
      </c>
      <c r="F82" s="96">
        <v>45022</v>
      </c>
      <c r="G82" s="96">
        <v>45113</v>
      </c>
      <c r="H82" s="97">
        <v>80000000</v>
      </c>
      <c r="I82" s="98">
        <v>1.1200000000000001</v>
      </c>
      <c r="J82" s="104">
        <v>44870000</v>
      </c>
      <c r="K82" s="100">
        <v>0.5</v>
      </c>
      <c r="L82" s="100">
        <v>1.1200000000000001</v>
      </c>
      <c r="M82" s="103">
        <v>44870000</v>
      </c>
      <c r="N82" s="100">
        <v>1.1200000000000001</v>
      </c>
      <c r="O82" s="100">
        <v>1.068183641631379</v>
      </c>
      <c r="P82" s="102" t="str">
        <f t="shared" ca="1" si="1"/>
        <v>Matured</v>
      </c>
    </row>
    <row r="83" spans="1:16" x14ac:dyDescent="0.25">
      <c r="A83" s="95" t="s">
        <v>1414</v>
      </c>
      <c r="B83" s="96">
        <v>45021</v>
      </c>
      <c r="C83" s="21" t="s">
        <v>30</v>
      </c>
      <c r="D83" s="70" t="s">
        <v>16</v>
      </c>
      <c r="E83" s="70" t="s">
        <v>11</v>
      </c>
      <c r="F83" s="96">
        <v>45022</v>
      </c>
      <c r="G83" s="96">
        <v>45204</v>
      </c>
      <c r="H83" s="97">
        <v>40000000</v>
      </c>
      <c r="I83" s="98">
        <v>1.1599999999999999</v>
      </c>
      <c r="J83" s="104"/>
      <c r="K83" s="100"/>
      <c r="L83" s="100"/>
      <c r="M83" s="103"/>
      <c r="N83" s="100"/>
      <c r="O83" s="100"/>
      <c r="P83" s="102" t="str">
        <f t="shared" ca="1" si="1"/>
        <v>Matured</v>
      </c>
    </row>
    <row r="84" spans="1:16" x14ac:dyDescent="0.25">
      <c r="A84" s="95" t="s">
        <v>887</v>
      </c>
      <c r="B84" s="96">
        <v>45021</v>
      </c>
      <c r="C84" s="21" t="s">
        <v>30</v>
      </c>
      <c r="D84" s="70" t="s">
        <v>16</v>
      </c>
      <c r="E84" s="70" t="s">
        <v>12</v>
      </c>
      <c r="F84" s="96">
        <v>45022</v>
      </c>
      <c r="G84" s="96">
        <v>45386</v>
      </c>
      <c r="H84" s="97">
        <v>45000000</v>
      </c>
      <c r="I84" s="98">
        <v>1.18</v>
      </c>
      <c r="J84" s="104">
        <v>2100000</v>
      </c>
      <c r="K84" s="100">
        <v>1.17</v>
      </c>
      <c r="L84" s="100">
        <v>1.18</v>
      </c>
      <c r="M84" s="103">
        <v>2100000</v>
      </c>
      <c r="N84" s="100">
        <v>1.18</v>
      </c>
      <c r="O84" s="100">
        <v>1.17047619047619</v>
      </c>
      <c r="P84" s="102" t="str">
        <f t="shared" ca="1" si="1"/>
        <v>Matured</v>
      </c>
    </row>
    <row r="85" spans="1:16" x14ac:dyDescent="0.25">
      <c r="A85" s="95" t="s">
        <v>601</v>
      </c>
      <c r="B85" s="96">
        <v>45035</v>
      </c>
      <c r="C85" s="21" t="s">
        <v>30</v>
      </c>
      <c r="D85" s="70" t="s">
        <v>17</v>
      </c>
      <c r="E85" s="70" t="s">
        <v>7</v>
      </c>
      <c r="F85" s="96">
        <v>45036</v>
      </c>
      <c r="G85" s="96">
        <v>45043</v>
      </c>
      <c r="H85" s="97">
        <v>55000000000</v>
      </c>
      <c r="I85" s="98">
        <v>0.8</v>
      </c>
      <c r="J85" s="104">
        <v>127000000000</v>
      </c>
      <c r="K85" s="100">
        <v>0.65</v>
      </c>
      <c r="L85" s="100">
        <v>0.79</v>
      </c>
      <c r="M85" s="103">
        <v>55000000000</v>
      </c>
      <c r="N85" s="100">
        <v>0.71</v>
      </c>
      <c r="O85" s="100">
        <v>0.7200787401574803</v>
      </c>
      <c r="P85" s="102" t="str">
        <f t="shared" ca="1" si="1"/>
        <v>Matured</v>
      </c>
    </row>
    <row r="86" spans="1:16" x14ac:dyDescent="0.25">
      <c r="A86" s="95" t="s">
        <v>602</v>
      </c>
      <c r="B86" s="96">
        <v>45035</v>
      </c>
      <c r="C86" s="21" t="s">
        <v>30</v>
      </c>
      <c r="D86" s="70" t="s">
        <v>17</v>
      </c>
      <c r="E86" s="70" t="s">
        <v>8</v>
      </c>
      <c r="F86" s="96">
        <v>45036</v>
      </c>
      <c r="G86" s="96">
        <v>45050</v>
      </c>
      <c r="H86" s="97">
        <v>55000000000</v>
      </c>
      <c r="I86" s="98">
        <v>0.85</v>
      </c>
      <c r="J86" s="104">
        <v>135000000000</v>
      </c>
      <c r="K86" s="100">
        <v>0.65</v>
      </c>
      <c r="L86" s="100">
        <v>0.84</v>
      </c>
      <c r="M86" s="103">
        <v>55000000000</v>
      </c>
      <c r="N86" s="100">
        <v>0.76</v>
      </c>
      <c r="O86" s="100">
        <v>0.75111111111111106</v>
      </c>
      <c r="P86" s="102" t="str">
        <f t="shared" ca="1" si="1"/>
        <v>Matured</v>
      </c>
    </row>
    <row r="87" spans="1:16" x14ac:dyDescent="0.25">
      <c r="A87" s="95" t="s">
        <v>603</v>
      </c>
      <c r="B87" s="96">
        <v>45035</v>
      </c>
      <c r="C87" s="21" t="s">
        <v>30</v>
      </c>
      <c r="D87" s="70" t="s">
        <v>17</v>
      </c>
      <c r="E87" s="70" t="s">
        <v>9</v>
      </c>
      <c r="F87" s="96">
        <v>45036</v>
      </c>
      <c r="G87" s="96">
        <v>45064</v>
      </c>
      <c r="H87" s="97">
        <v>40000000000</v>
      </c>
      <c r="I87" s="98">
        <v>1</v>
      </c>
      <c r="J87" s="104">
        <v>72000000000</v>
      </c>
      <c r="K87" s="100">
        <v>0.85</v>
      </c>
      <c r="L87" s="100">
        <v>0.91</v>
      </c>
      <c r="M87" s="103">
        <v>40000000000</v>
      </c>
      <c r="N87" s="100">
        <v>0.91</v>
      </c>
      <c r="O87" s="100">
        <v>0.8833333333333333</v>
      </c>
      <c r="P87" s="102" t="str">
        <f t="shared" ca="1" si="1"/>
        <v>Matured</v>
      </c>
    </row>
    <row r="88" spans="1:16" x14ac:dyDescent="0.25">
      <c r="A88" s="95" t="s">
        <v>604</v>
      </c>
      <c r="B88" s="96">
        <v>45035</v>
      </c>
      <c r="C88" s="21" t="s">
        <v>30</v>
      </c>
      <c r="D88" s="70" t="s">
        <v>17</v>
      </c>
      <c r="E88" s="70" t="s">
        <v>10</v>
      </c>
      <c r="F88" s="96">
        <v>45036</v>
      </c>
      <c r="G88" s="96">
        <v>45127</v>
      </c>
      <c r="H88" s="97">
        <v>20000000000</v>
      </c>
      <c r="I88" s="98">
        <v>1.5</v>
      </c>
      <c r="J88" s="104">
        <v>32070000000</v>
      </c>
      <c r="K88" s="100">
        <v>1</v>
      </c>
      <c r="L88" s="100">
        <v>1.42</v>
      </c>
      <c r="M88" s="103">
        <v>20000000000</v>
      </c>
      <c r="N88" s="100">
        <v>1.42</v>
      </c>
      <c r="O88" s="100">
        <v>1.4034705332086059</v>
      </c>
      <c r="P88" s="102" t="str">
        <f t="shared" ca="1" si="1"/>
        <v>Matured</v>
      </c>
    </row>
    <row r="89" spans="1:16" x14ac:dyDescent="0.25">
      <c r="A89" s="95" t="s">
        <v>605</v>
      </c>
      <c r="B89" s="96">
        <v>45035</v>
      </c>
      <c r="C89" s="21" t="s">
        <v>30</v>
      </c>
      <c r="D89" s="70" t="s">
        <v>17</v>
      </c>
      <c r="E89" s="70" t="s">
        <v>11</v>
      </c>
      <c r="F89" s="96">
        <v>45036</v>
      </c>
      <c r="G89" s="96">
        <v>45218</v>
      </c>
      <c r="H89" s="97">
        <v>5000000000</v>
      </c>
      <c r="I89" s="98">
        <v>1.53</v>
      </c>
      <c r="J89" s="104">
        <v>2000000000</v>
      </c>
      <c r="K89" s="100">
        <v>1.02</v>
      </c>
      <c r="L89" s="100">
        <v>1.02</v>
      </c>
      <c r="M89" s="103">
        <v>2000000000</v>
      </c>
      <c r="N89" s="100">
        <v>1.02</v>
      </c>
      <c r="O89" s="100">
        <v>1.02</v>
      </c>
      <c r="P89" s="102" t="str">
        <f t="shared" ca="1" si="1"/>
        <v>Matured</v>
      </c>
    </row>
    <row r="90" spans="1:16" x14ac:dyDescent="0.25">
      <c r="A90" s="95" t="s">
        <v>1416</v>
      </c>
      <c r="B90" s="96">
        <v>45035</v>
      </c>
      <c r="C90" s="21" t="s">
        <v>30</v>
      </c>
      <c r="D90" s="70" t="s">
        <v>17</v>
      </c>
      <c r="E90" s="70" t="s">
        <v>12</v>
      </c>
      <c r="F90" s="96">
        <v>45036</v>
      </c>
      <c r="G90" s="96">
        <v>45400</v>
      </c>
      <c r="H90" s="97">
        <v>5000000000</v>
      </c>
      <c r="I90" s="98">
        <v>0.55000000000000004</v>
      </c>
      <c r="J90" s="104"/>
      <c r="K90" s="100"/>
      <c r="L90" s="100"/>
      <c r="M90" s="103"/>
      <c r="N90" s="100"/>
      <c r="O90" s="100"/>
      <c r="P90" s="102" t="str">
        <f t="shared" ca="1" si="1"/>
        <v>Matured</v>
      </c>
    </row>
    <row r="91" spans="1:16" x14ac:dyDescent="0.25">
      <c r="A91" s="95" t="s">
        <v>361</v>
      </c>
      <c r="B91" s="96">
        <v>45035</v>
      </c>
      <c r="C91" s="21" t="s">
        <v>31</v>
      </c>
      <c r="D91" s="70" t="s">
        <v>17</v>
      </c>
      <c r="E91" s="70" t="s">
        <v>15</v>
      </c>
      <c r="F91" s="96">
        <v>45037</v>
      </c>
      <c r="G91" s="96">
        <v>45403</v>
      </c>
      <c r="H91" s="97" t="s">
        <v>35</v>
      </c>
      <c r="I91" s="98">
        <v>3.48</v>
      </c>
      <c r="J91" s="104">
        <v>4000000000</v>
      </c>
      <c r="K91" s="100">
        <v>3.6</v>
      </c>
      <c r="L91" s="100">
        <v>3.6</v>
      </c>
      <c r="M91" s="103">
        <v>4000000000</v>
      </c>
      <c r="N91" s="100"/>
      <c r="O91" s="100">
        <v>3.6</v>
      </c>
      <c r="P91" s="102" t="str">
        <f t="shared" ca="1" si="1"/>
        <v>Matured</v>
      </c>
    </row>
    <row r="92" spans="1:16" x14ac:dyDescent="0.25">
      <c r="A92" s="95" t="s">
        <v>888</v>
      </c>
      <c r="B92" s="96">
        <v>45035</v>
      </c>
      <c r="C92" s="21" t="s">
        <v>30</v>
      </c>
      <c r="D92" s="70" t="s">
        <v>16</v>
      </c>
      <c r="E92" s="70" t="s">
        <v>7</v>
      </c>
      <c r="F92" s="96">
        <v>45036</v>
      </c>
      <c r="G92" s="96">
        <v>45043</v>
      </c>
      <c r="H92" s="97">
        <v>5000000</v>
      </c>
      <c r="I92" s="98">
        <v>0.55000000000000004</v>
      </c>
      <c r="J92" s="104">
        <v>19900000</v>
      </c>
      <c r="K92" s="100">
        <v>0.2</v>
      </c>
      <c r="L92" s="100">
        <v>0.41</v>
      </c>
      <c r="M92" s="27">
        <v>5000000</v>
      </c>
      <c r="N92" s="100">
        <v>0.2</v>
      </c>
      <c r="O92" s="100">
        <v>0.2527638190954774</v>
      </c>
      <c r="P92" s="102" t="str">
        <f t="shared" ca="1" si="1"/>
        <v>Matured</v>
      </c>
    </row>
    <row r="93" spans="1:16" x14ac:dyDescent="0.25">
      <c r="A93" s="95" t="s">
        <v>889</v>
      </c>
      <c r="B93" s="96">
        <v>45035</v>
      </c>
      <c r="C93" s="21" t="s">
        <v>30</v>
      </c>
      <c r="D93" s="70" t="s">
        <v>16</v>
      </c>
      <c r="E93" s="70" t="s">
        <v>8</v>
      </c>
      <c r="F93" s="96">
        <v>45036</v>
      </c>
      <c r="G93" s="96">
        <v>45050</v>
      </c>
      <c r="H93" s="97">
        <v>5000000</v>
      </c>
      <c r="I93" s="98">
        <v>0.62</v>
      </c>
      <c r="J93" s="104">
        <v>19900000</v>
      </c>
      <c r="K93" s="100">
        <v>0.2</v>
      </c>
      <c r="L93" s="100">
        <v>0.48</v>
      </c>
      <c r="M93" s="27">
        <v>5000000</v>
      </c>
      <c r="N93" s="100">
        <v>0.2</v>
      </c>
      <c r="O93" s="100">
        <v>0.28291457286432159</v>
      </c>
      <c r="P93" s="102" t="str">
        <f t="shared" ca="1" si="1"/>
        <v>Matured</v>
      </c>
    </row>
    <row r="94" spans="1:16" x14ac:dyDescent="0.25">
      <c r="A94" s="95" t="s">
        <v>890</v>
      </c>
      <c r="B94" s="96">
        <v>45035</v>
      </c>
      <c r="C94" s="21" t="s">
        <v>30</v>
      </c>
      <c r="D94" s="70" t="s">
        <v>16</v>
      </c>
      <c r="E94" s="70" t="s">
        <v>9</v>
      </c>
      <c r="F94" s="96">
        <v>45036</v>
      </c>
      <c r="G94" s="96">
        <v>45064</v>
      </c>
      <c r="H94" s="97">
        <v>5000000</v>
      </c>
      <c r="I94" s="98">
        <v>0.65</v>
      </c>
      <c r="J94" s="104">
        <v>14900000</v>
      </c>
      <c r="K94" s="100">
        <v>0.3</v>
      </c>
      <c r="L94" s="100">
        <v>0.51</v>
      </c>
      <c r="M94" s="103">
        <v>5000000</v>
      </c>
      <c r="N94" s="100">
        <v>0.3</v>
      </c>
      <c r="O94" s="100">
        <v>0.37046979865771812</v>
      </c>
      <c r="P94" s="102" t="str">
        <f t="shared" ca="1" si="1"/>
        <v>Matured</v>
      </c>
    </row>
    <row r="95" spans="1:16" x14ac:dyDescent="0.25">
      <c r="A95" s="95" t="s">
        <v>891</v>
      </c>
      <c r="B95" s="96">
        <v>45035</v>
      </c>
      <c r="C95" s="21" t="s">
        <v>30</v>
      </c>
      <c r="D95" s="70" t="s">
        <v>16</v>
      </c>
      <c r="E95" s="70" t="s">
        <v>10</v>
      </c>
      <c r="F95" s="96">
        <v>45036</v>
      </c>
      <c r="G95" s="96">
        <v>45127</v>
      </c>
      <c r="H95" s="97">
        <v>60000000</v>
      </c>
      <c r="I95" s="98">
        <v>1.1200000000000001</v>
      </c>
      <c r="J95" s="104">
        <v>32101999.999999996</v>
      </c>
      <c r="K95" s="100">
        <v>0.7</v>
      </c>
      <c r="L95" s="100">
        <v>1.1200000000000001</v>
      </c>
      <c r="M95" s="103">
        <v>32101999.999999996</v>
      </c>
      <c r="N95" s="100">
        <v>1.1200000000000001</v>
      </c>
      <c r="O95" s="100">
        <v>0.98538408821880263</v>
      </c>
      <c r="P95" s="102" t="str">
        <f t="shared" ca="1" si="1"/>
        <v>Matured</v>
      </c>
    </row>
    <row r="96" spans="1:16" x14ac:dyDescent="0.25">
      <c r="A96" s="95" t="s">
        <v>892</v>
      </c>
      <c r="B96" s="96">
        <v>45035</v>
      </c>
      <c r="C96" s="21" t="s">
        <v>30</v>
      </c>
      <c r="D96" s="70" t="s">
        <v>16</v>
      </c>
      <c r="E96" s="70" t="s">
        <v>11</v>
      </c>
      <c r="F96" s="96">
        <v>45036</v>
      </c>
      <c r="G96" s="96">
        <v>45218</v>
      </c>
      <c r="H96" s="97">
        <v>40000000</v>
      </c>
      <c r="I96" s="98">
        <v>1.1599999999999999</v>
      </c>
      <c r="J96" s="104">
        <v>22200000</v>
      </c>
      <c r="K96" s="100">
        <v>0.66</v>
      </c>
      <c r="L96" s="100">
        <v>1.05</v>
      </c>
      <c r="M96" s="103">
        <v>22200000</v>
      </c>
      <c r="N96" s="100">
        <v>1.05</v>
      </c>
      <c r="O96" s="100">
        <v>0.91846846846846841</v>
      </c>
      <c r="P96" s="102" t="str">
        <f t="shared" ca="1" si="1"/>
        <v>Matured</v>
      </c>
    </row>
    <row r="97" spans="1:16" x14ac:dyDescent="0.25">
      <c r="A97" s="95" t="s">
        <v>893</v>
      </c>
      <c r="B97" s="96">
        <v>45035</v>
      </c>
      <c r="C97" s="21" t="s">
        <v>30</v>
      </c>
      <c r="D97" s="70" t="s">
        <v>16</v>
      </c>
      <c r="E97" s="70" t="s">
        <v>12</v>
      </c>
      <c r="F97" s="96">
        <v>45036</v>
      </c>
      <c r="G97" s="96">
        <v>45400</v>
      </c>
      <c r="H97" s="97">
        <v>45000000</v>
      </c>
      <c r="I97" s="98">
        <v>1.18</v>
      </c>
      <c r="J97" s="104">
        <v>11270000</v>
      </c>
      <c r="K97" s="100">
        <v>1</v>
      </c>
      <c r="L97" s="100">
        <v>1.1499999999999999</v>
      </c>
      <c r="M97" s="103">
        <v>11270000</v>
      </c>
      <c r="N97" s="100">
        <v>1.1499999999999999</v>
      </c>
      <c r="O97" s="100">
        <v>1.140534161490683</v>
      </c>
      <c r="P97" s="102" t="str">
        <f t="shared" ca="1" si="1"/>
        <v>Matured</v>
      </c>
    </row>
    <row r="98" spans="1:16" x14ac:dyDescent="0.25">
      <c r="A98" s="95" t="s">
        <v>409</v>
      </c>
      <c r="B98" s="96">
        <v>45049</v>
      </c>
      <c r="C98" s="21" t="s">
        <v>30</v>
      </c>
      <c r="D98" s="70" t="s">
        <v>17</v>
      </c>
      <c r="E98" s="70" t="s">
        <v>7</v>
      </c>
      <c r="F98" s="96">
        <v>45051</v>
      </c>
      <c r="G98" s="96">
        <v>45058</v>
      </c>
      <c r="H98" s="97">
        <v>55000000000</v>
      </c>
      <c r="I98" s="98">
        <v>0.7</v>
      </c>
      <c r="J98" s="104">
        <v>95000000000</v>
      </c>
      <c r="K98" s="100">
        <v>0.55000000000000004</v>
      </c>
      <c r="L98" s="100">
        <v>0.61</v>
      </c>
      <c r="M98" s="103">
        <v>95000000000</v>
      </c>
      <c r="N98" s="100">
        <v>0.61</v>
      </c>
      <c r="O98" s="100">
        <v>0.58473684210526311</v>
      </c>
      <c r="P98" s="102" t="str">
        <f t="shared" ca="1" si="1"/>
        <v>Matured</v>
      </c>
    </row>
    <row r="99" spans="1:16" x14ac:dyDescent="0.25">
      <c r="A99" s="95" t="s">
        <v>410</v>
      </c>
      <c r="B99" s="96">
        <v>45049</v>
      </c>
      <c r="C99" s="21" t="s">
        <v>30</v>
      </c>
      <c r="D99" s="70" t="s">
        <v>17</v>
      </c>
      <c r="E99" s="70" t="s">
        <v>8</v>
      </c>
      <c r="F99" s="96">
        <v>45051</v>
      </c>
      <c r="G99" s="96">
        <v>45065</v>
      </c>
      <c r="H99" s="97">
        <v>55000000000</v>
      </c>
      <c r="I99" s="98">
        <v>0.75</v>
      </c>
      <c r="J99" s="104">
        <v>95000000000</v>
      </c>
      <c r="K99" s="100">
        <v>0.57999999999999996</v>
      </c>
      <c r="L99" s="100">
        <v>0.66</v>
      </c>
      <c r="M99" s="103">
        <v>95000000000</v>
      </c>
      <c r="N99" s="100">
        <v>0.66</v>
      </c>
      <c r="O99" s="100">
        <v>0.62631578947368416</v>
      </c>
      <c r="P99" s="102" t="str">
        <f t="shared" ca="1" si="1"/>
        <v>Matured</v>
      </c>
    </row>
    <row r="100" spans="1:16" x14ac:dyDescent="0.25">
      <c r="A100" s="95" t="s">
        <v>411</v>
      </c>
      <c r="B100" s="96">
        <v>45049</v>
      </c>
      <c r="C100" s="21" t="s">
        <v>30</v>
      </c>
      <c r="D100" s="70" t="s">
        <v>17</v>
      </c>
      <c r="E100" s="70" t="s">
        <v>9</v>
      </c>
      <c r="F100" s="96">
        <v>45051</v>
      </c>
      <c r="G100" s="96">
        <v>45079</v>
      </c>
      <c r="H100" s="97">
        <v>40000000000</v>
      </c>
      <c r="I100" s="98">
        <v>0.9</v>
      </c>
      <c r="J100" s="104">
        <v>72000000000</v>
      </c>
      <c r="K100" s="100">
        <v>0.7</v>
      </c>
      <c r="L100" s="100">
        <v>0.81</v>
      </c>
      <c r="M100" s="103">
        <v>72000000000</v>
      </c>
      <c r="N100" s="100">
        <v>0.81</v>
      </c>
      <c r="O100" s="100">
        <v>0.76111111111111107</v>
      </c>
      <c r="P100" s="102" t="str">
        <f t="shared" ca="1" si="1"/>
        <v>Matured</v>
      </c>
    </row>
    <row r="101" spans="1:16" x14ac:dyDescent="0.25">
      <c r="A101" s="95" t="s">
        <v>412</v>
      </c>
      <c r="B101" s="96">
        <v>45049</v>
      </c>
      <c r="C101" s="21" t="s">
        <v>30</v>
      </c>
      <c r="D101" s="70" t="s">
        <v>17</v>
      </c>
      <c r="E101" s="70" t="s">
        <v>10</v>
      </c>
      <c r="F101" s="96">
        <v>45051</v>
      </c>
      <c r="G101" s="96">
        <v>45142</v>
      </c>
      <c r="H101" s="97">
        <v>20000000000</v>
      </c>
      <c r="I101" s="98">
        <v>1.4</v>
      </c>
      <c r="J101" s="104">
        <v>20450000000</v>
      </c>
      <c r="K101" s="100">
        <v>0.7</v>
      </c>
      <c r="L101" s="100">
        <v>1.4</v>
      </c>
      <c r="M101" s="103">
        <v>20450000000</v>
      </c>
      <c r="N101" s="100">
        <v>1.4</v>
      </c>
      <c r="O101" s="100">
        <v>1.3914425427872861</v>
      </c>
      <c r="P101" s="102" t="str">
        <f t="shared" ca="1" si="1"/>
        <v>Matured</v>
      </c>
    </row>
    <row r="102" spans="1:16" x14ac:dyDescent="0.25">
      <c r="A102" s="95" t="s">
        <v>413</v>
      </c>
      <c r="B102" s="96">
        <v>45049</v>
      </c>
      <c r="C102" s="21" t="s">
        <v>30</v>
      </c>
      <c r="D102" s="70" t="s">
        <v>17</v>
      </c>
      <c r="E102" s="70" t="s">
        <v>11</v>
      </c>
      <c r="F102" s="96">
        <v>45051</v>
      </c>
      <c r="G102" s="96">
        <v>45233</v>
      </c>
      <c r="H102" s="97">
        <v>5000000000</v>
      </c>
      <c r="I102" s="98">
        <v>1.43</v>
      </c>
      <c r="J102" s="104">
        <v>5000000000</v>
      </c>
      <c r="K102" s="100">
        <v>1.43</v>
      </c>
      <c r="L102" s="100">
        <v>1.43</v>
      </c>
      <c r="M102" s="103">
        <v>5000000000</v>
      </c>
      <c r="N102" s="100">
        <v>1.43</v>
      </c>
      <c r="O102" s="100">
        <v>1.43</v>
      </c>
      <c r="P102" s="102" t="str">
        <f t="shared" ca="1" si="1"/>
        <v>Matured</v>
      </c>
    </row>
    <row r="103" spans="1:16" x14ac:dyDescent="0.25">
      <c r="A103" s="95" t="s">
        <v>414</v>
      </c>
      <c r="B103" s="96">
        <v>45049</v>
      </c>
      <c r="C103" s="21" t="s">
        <v>30</v>
      </c>
      <c r="D103" s="70" t="s">
        <v>17</v>
      </c>
      <c r="E103" s="70" t="s">
        <v>12</v>
      </c>
      <c r="F103" s="96">
        <v>45051</v>
      </c>
      <c r="G103" s="96">
        <v>45415</v>
      </c>
      <c r="H103" s="97">
        <v>5000000000</v>
      </c>
      <c r="I103" s="98">
        <v>1.45</v>
      </c>
      <c r="J103" s="104">
        <v>5200000000</v>
      </c>
      <c r="K103" s="100">
        <v>1.42</v>
      </c>
      <c r="L103" s="100">
        <v>1.45</v>
      </c>
      <c r="M103" s="103">
        <v>5200000000</v>
      </c>
      <c r="N103" s="100">
        <v>1.45</v>
      </c>
      <c r="O103" s="100">
        <v>1.4488461538461539</v>
      </c>
      <c r="P103" s="102" t="str">
        <f t="shared" ca="1" si="1"/>
        <v>Matured</v>
      </c>
    </row>
    <row r="104" spans="1:16" x14ac:dyDescent="0.25">
      <c r="A104" s="95" t="s">
        <v>894</v>
      </c>
      <c r="B104" s="96">
        <v>45049</v>
      </c>
      <c r="C104" s="21" t="s">
        <v>30</v>
      </c>
      <c r="D104" s="70" t="s">
        <v>16</v>
      </c>
      <c r="E104" s="70" t="s">
        <v>7</v>
      </c>
      <c r="F104" s="96">
        <v>45051</v>
      </c>
      <c r="G104" s="96">
        <v>45058</v>
      </c>
      <c r="H104" s="97">
        <v>5000000</v>
      </c>
      <c r="I104" s="98">
        <v>0.45</v>
      </c>
      <c r="J104" s="104">
        <v>11900000</v>
      </c>
      <c r="K104" s="100">
        <v>0.19</v>
      </c>
      <c r="L104" s="100">
        <v>0.3</v>
      </c>
      <c r="M104" s="27">
        <v>5000000</v>
      </c>
      <c r="N104" s="100">
        <v>0.3</v>
      </c>
      <c r="O104" s="100">
        <v>0.25470588235294123</v>
      </c>
      <c r="P104" s="102" t="str">
        <f t="shared" ca="1" si="1"/>
        <v>Matured</v>
      </c>
    </row>
    <row r="105" spans="1:16" x14ac:dyDescent="0.25">
      <c r="A105" s="95" t="s">
        <v>895</v>
      </c>
      <c r="B105" s="96">
        <v>45049</v>
      </c>
      <c r="C105" s="21" t="s">
        <v>30</v>
      </c>
      <c r="D105" s="70" t="s">
        <v>16</v>
      </c>
      <c r="E105" s="70" t="s">
        <v>8</v>
      </c>
      <c r="F105" s="96">
        <v>45051</v>
      </c>
      <c r="G105" s="96">
        <v>45065</v>
      </c>
      <c r="H105" s="97">
        <v>5000000</v>
      </c>
      <c r="I105" s="98">
        <v>0.52</v>
      </c>
      <c r="J105" s="104">
        <v>11900000</v>
      </c>
      <c r="K105" s="100">
        <v>0.19</v>
      </c>
      <c r="L105" s="100">
        <v>0.37</v>
      </c>
      <c r="M105" s="27">
        <v>5000000</v>
      </c>
      <c r="N105" s="100">
        <v>0.3</v>
      </c>
      <c r="O105" s="100">
        <v>0.28411764705882347</v>
      </c>
      <c r="P105" s="102" t="str">
        <f t="shared" ca="1" si="1"/>
        <v>Matured</v>
      </c>
    </row>
    <row r="106" spans="1:16" x14ac:dyDescent="0.25">
      <c r="A106" s="95" t="s">
        <v>896</v>
      </c>
      <c r="B106" s="96">
        <v>45049</v>
      </c>
      <c r="C106" s="21" t="s">
        <v>30</v>
      </c>
      <c r="D106" s="70" t="s">
        <v>16</v>
      </c>
      <c r="E106" s="70" t="s">
        <v>9</v>
      </c>
      <c r="F106" s="96">
        <v>45051</v>
      </c>
      <c r="G106" s="96">
        <v>45079</v>
      </c>
      <c r="H106" s="97">
        <v>5000000</v>
      </c>
      <c r="I106" s="98">
        <v>0.55000000000000004</v>
      </c>
      <c r="J106" s="104">
        <v>14900000</v>
      </c>
      <c r="K106" s="100">
        <v>0.25</v>
      </c>
      <c r="L106" s="100">
        <v>0.4</v>
      </c>
      <c r="M106" s="103">
        <v>5000000</v>
      </c>
      <c r="N106" s="100">
        <v>0.25</v>
      </c>
      <c r="O106" s="100">
        <v>0.31677852348993291</v>
      </c>
      <c r="P106" s="102" t="str">
        <f t="shared" ca="1" si="1"/>
        <v>Matured</v>
      </c>
    </row>
    <row r="107" spans="1:16" x14ac:dyDescent="0.25">
      <c r="A107" s="95" t="s">
        <v>897</v>
      </c>
      <c r="B107" s="96">
        <v>45049</v>
      </c>
      <c r="C107" s="21" t="s">
        <v>30</v>
      </c>
      <c r="D107" s="70" t="s">
        <v>16</v>
      </c>
      <c r="E107" s="70" t="s">
        <v>10</v>
      </c>
      <c r="F107" s="96">
        <v>45051</v>
      </c>
      <c r="G107" s="96">
        <v>45142</v>
      </c>
      <c r="H107" s="97">
        <v>60000000</v>
      </c>
      <c r="I107" s="98">
        <v>1.1200000000000001</v>
      </c>
      <c r="J107" s="104">
        <v>43105000</v>
      </c>
      <c r="K107" s="100">
        <v>0.5</v>
      </c>
      <c r="L107" s="100">
        <v>1.02</v>
      </c>
      <c r="M107" s="103">
        <v>43105000</v>
      </c>
      <c r="N107" s="100">
        <v>1.02</v>
      </c>
      <c r="O107" s="100">
        <v>0.80588214824266335</v>
      </c>
      <c r="P107" s="102" t="str">
        <f t="shared" ca="1" si="1"/>
        <v>Matured</v>
      </c>
    </row>
    <row r="108" spans="1:16" x14ac:dyDescent="0.25">
      <c r="A108" s="95" t="s">
        <v>898</v>
      </c>
      <c r="B108" s="96">
        <v>45049</v>
      </c>
      <c r="C108" s="21" t="s">
        <v>30</v>
      </c>
      <c r="D108" s="70" t="s">
        <v>16</v>
      </c>
      <c r="E108" s="70" t="s">
        <v>11</v>
      </c>
      <c r="F108" s="96">
        <v>45051</v>
      </c>
      <c r="G108" s="96">
        <v>45233</v>
      </c>
      <c r="H108" s="97">
        <v>40000000</v>
      </c>
      <c r="I108" s="98">
        <v>1.06</v>
      </c>
      <c r="J108" s="104">
        <v>19500000</v>
      </c>
      <c r="K108" s="100">
        <v>0.7</v>
      </c>
      <c r="L108" s="100">
        <v>1.05</v>
      </c>
      <c r="M108" s="103">
        <v>19500000</v>
      </c>
      <c r="N108" s="100">
        <v>1.05</v>
      </c>
      <c r="O108" s="100">
        <v>0.78538461538461535</v>
      </c>
      <c r="P108" s="102" t="str">
        <f t="shared" ca="1" si="1"/>
        <v>Matured</v>
      </c>
    </row>
    <row r="109" spans="1:16" x14ac:dyDescent="0.25">
      <c r="A109" s="95" t="s">
        <v>899</v>
      </c>
      <c r="B109" s="96">
        <v>45049</v>
      </c>
      <c r="C109" s="21" t="s">
        <v>30</v>
      </c>
      <c r="D109" s="70" t="s">
        <v>16</v>
      </c>
      <c r="E109" s="70" t="s">
        <v>12</v>
      </c>
      <c r="F109" s="96">
        <v>45051</v>
      </c>
      <c r="G109" s="96">
        <v>45415</v>
      </c>
      <c r="H109" s="97">
        <v>45000000</v>
      </c>
      <c r="I109" s="98">
        <v>1.08</v>
      </c>
      <c r="J109" s="104">
        <v>12350000</v>
      </c>
      <c r="K109" s="100">
        <v>0.75</v>
      </c>
      <c r="L109" s="100">
        <v>1.08</v>
      </c>
      <c r="M109" s="103">
        <v>12350000</v>
      </c>
      <c r="N109" s="100">
        <v>1.08</v>
      </c>
      <c r="O109" s="100">
        <v>0.81028340080971661</v>
      </c>
      <c r="P109" s="102" t="str">
        <f t="shared" ca="1" si="1"/>
        <v>Matured</v>
      </c>
    </row>
    <row r="110" spans="1:16" x14ac:dyDescent="0.25">
      <c r="A110" s="95" t="s">
        <v>415</v>
      </c>
      <c r="B110" s="96">
        <v>45063</v>
      </c>
      <c r="C110" s="21" t="s">
        <v>30</v>
      </c>
      <c r="D110" s="70" t="s">
        <v>17</v>
      </c>
      <c r="E110" s="70" t="s">
        <v>7</v>
      </c>
      <c r="F110" s="96">
        <v>45064</v>
      </c>
      <c r="G110" s="96">
        <v>45071</v>
      </c>
      <c r="H110" s="97">
        <v>55000000000</v>
      </c>
      <c r="I110" s="98">
        <v>0.7</v>
      </c>
      <c r="J110" s="104">
        <v>115000000000</v>
      </c>
      <c r="K110" s="100">
        <v>0.46</v>
      </c>
      <c r="L110" s="100">
        <v>0.6</v>
      </c>
      <c r="M110" s="103">
        <v>55000000000</v>
      </c>
      <c r="N110" s="100">
        <v>0.59</v>
      </c>
      <c r="O110" s="100">
        <v>0.55000000000000004</v>
      </c>
      <c r="P110" s="102" t="str">
        <f t="shared" ca="1" si="1"/>
        <v>Matured</v>
      </c>
    </row>
    <row r="111" spans="1:16" x14ac:dyDescent="0.25">
      <c r="A111" s="95" t="s">
        <v>416</v>
      </c>
      <c r="B111" s="96">
        <v>45063</v>
      </c>
      <c r="C111" s="21" t="s">
        <v>30</v>
      </c>
      <c r="D111" s="70" t="s">
        <v>17</v>
      </c>
      <c r="E111" s="70" t="s">
        <v>8</v>
      </c>
      <c r="F111" s="96">
        <v>45064</v>
      </c>
      <c r="G111" s="96">
        <v>45078</v>
      </c>
      <c r="H111" s="97">
        <v>55000000000</v>
      </c>
      <c r="I111" s="98">
        <v>0.75</v>
      </c>
      <c r="J111" s="104">
        <v>130000000000</v>
      </c>
      <c r="K111" s="100">
        <v>0.48</v>
      </c>
      <c r="L111" s="100">
        <v>0.7</v>
      </c>
      <c r="M111" s="103">
        <v>55000000000</v>
      </c>
      <c r="N111" s="100">
        <v>0.65</v>
      </c>
      <c r="O111" s="100">
        <v>0.61115384615384616</v>
      </c>
      <c r="P111" s="102" t="str">
        <f t="shared" ca="1" si="1"/>
        <v>Matured</v>
      </c>
    </row>
    <row r="112" spans="1:16" x14ac:dyDescent="0.25">
      <c r="A112" s="95" t="s">
        <v>417</v>
      </c>
      <c r="B112" s="96">
        <v>45063</v>
      </c>
      <c r="C112" s="21" t="s">
        <v>30</v>
      </c>
      <c r="D112" s="70" t="s">
        <v>17</v>
      </c>
      <c r="E112" s="70" t="s">
        <v>9</v>
      </c>
      <c r="F112" s="96">
        <v>45064</v>
      </c>
      <c r="G112" s="96">
        <v>45092</v>
      </c>
      <c r="H112" s="97">
        <v>40000000000</v>
      </c>
      <c r="I112" s="98">
        <v>0.9</v>
      </c>
      <c r="J112" s="104">
        <v>97000000000</v>
      </c>
      <c r="K112" s="100">
        <v>0.6</v>
      </c>
      <c r="L112" s="100">
        <v>0.8</v>
      </c>
      <c r="M112" s="103">
        <v>40000000000</v>
      </c>
      <c r="N112" s="100">
        <v>0.75</v>
      </c>
      <c r="O112" s="100">
        <v>0.72113402061855669</v>
      </c>
      <c r="P112" s="102" t="str">
        <f t="shared" ca="1" si="1"/>
        <v>Matured</v>
      </c>
    </row>
    <row r="113" spans="1:16" x14ac:dyDescent="0.25">
      <c r="A113" s="95" t="s">
        <v>418</v>
      </c>
      <c r="B113" s="96">
        <v>45063</v>
      </c>
      <c r="C113" s="21" t="s">
        <v>30</v>
      </c>
      <c r="D113" s="70" t="s">
        <v>17</v>
      </c>
      <c r="E113" s="70" t="s">
        <v>10</v>
      </c>
      <c r="F113" s="96">
        <v>45064</v>
      </c>
      <c r="G113" s="96">
        <v>45155</v>
      </c>
      <c r="H113" s="97">
        <v>50000000000</v>
      </c>
      <c r="I113" s="98">
        <v>1.33</v>
      </c>
      <c r="J113" s="104">
        <v>50400000000</v>
      </c>
      <c r="K113" s="100">
        <v>1.32</v>
      </c>
      <c r="L113" s="100">
        <v>1.33</v>
      </c>
      <c r="M113" s="103">
        <v>50000000000</v>
      </c>
      <c r="N113" s="100">
        <v>1.33</v>
      </c>
      <c r="O113" s="100">
        <v>1.258631921824104</v>
      </c>
      <c r="P113" s="102" t="str">
        <f t="shared" ca="1" si="1"/>
        <v>Matured</v>
      </c>
    </row>
    <row r="114" spans="1:16" x14ac:dyDescent="0.25">
      <c r="A114" s="95" t="s">
        <v>1417</v>
      </c>
      <c r="B114" s="96">
        <v>45063</v>
      </c>
      <c r="C114" s="21" t="s">
        <v>30</v>
      </c>
      <c r="D114" s="70" t="s">
        <v>17</v>
      </c>
      <c r="E114" s="70" t="s">
        <v>11</v>
      </c>
      <c r="F114" s="96">
        <v>45064</v>
      </c>
      <c r="G114" s="96">
        <v>45246</v>
      </c>
      <c r="H114" s="97">
        <v>5000000000</v>
      </c>
      <c r="I114" s="98">
        <v>1.43</v>
      </c>
      <c r="J114" s="104"/>
      <c r="K114" s="100"/>
      <c r="L114" s="100"/>
      <c r="M114" s="104"/>
      <c r="N114" s="100"/>
      <c r="O114" s="100"/>
      <c r="P114" s="102" t="str">
        <f t="shared" ca="1" si="1"/>
        <v>Matured</v>
      </c>
    </row>
    <row r="115" spans="1:16" x14ac:dyDescent="0.25">
      <c r="A115" s="95" t="s">
        <v>419</v>
      </c>
      <c r="B115" s="96">
        <v>45063</v>
      </c>
      <c r="C115" s="21" t="s">
        <v>30</v>
      </c>
      <c r="D115" s="70" t="s">
        <v>17</v>
      </c>
      <c r="E115" s="70" t="s">
        <v>12</v>
      </c>
      <c r="F115" s="96">
        <v>45064</v>
      </c>
      <c r="G115" s="96">
        <v>45428</v>
      </c>
      <c r="H115" s="97">
        <v>5000000000</v>
      </c>
      <c r="I115" s="98">
        <v>1.45</v>
      </c>
      <c r="J115" s="104">
        <v>200000000</v>
      </c>
      <c r="K115" s="100">
        <v>0.75</v>
      </c>
      <c r="L115" s="100">
        <v>0.75</v>
      </c>
      <c r="M115" s="103">
        <v>200000000</v>
      </c>
      <c r="N115" s="100">
        <v>0.75</v>
      </c>
      <c r="O115" s="100">
        <v>0.75</v>
      </c>
      <c r="P115" s="102" t="str">
        <f t="shared" ca="1" si="1"/>
        <v>Matured</v>
      </c>
    </row>
    <row r="116" spans="1:16" x14ac:dyDescent="0.25">
      <c r="A116" s="95" t="s">
        <v>900</v>
      </c>
      <c r="B116" s="96">
        <v>45063</v>
      </c>
      <c r="C116" s="21" t="s">
        <v>30</v>
      </c>
      <c r="D116" s="70" t="s">
        <v>16</v>
      </c>
      <c r="E116" s="70" t="s">
        <v>7</v>
      </c>
      <c r="F116" s="96">
        <v>45064</v>
      </c>
      <c r="G116" s="96">
        <v>45071</v>
      </c>
      <c r="H116" s="97">
        <v>5000000</v>
      </c>
      <c r="I116" s="98">
        <v>0.45</v>
      </c>
      <c r="J116" s="104">
        <v>6900000</v>
      </c>
      <c r="K116" s="100">
        <v>0.19</v>
      </c>
      <c r="L116" s="100">
        <v>0.25</v>
      </c>
      <c r="M116" s="27">
        <v>5000000</v>
      </c>
      <c r="N116" s="100">
        <v>0.25</v>
      </c>
      <c r="O116" s="100">
        <v>0.2073913043478261</v>
      </c>
      <c r="P116" s="102" t="str">
        <f t="shared" ca="1" si="1"/>
        <v>Matured</v>
      </c>
    </row>
    <row r="117" spans="1:16" x14ac:dyDescent="0.25">
      <c r="A117" s="95" t="s">
        <v>901</v>
      </c>
      <c r="B117" s="96">
        <v>45063</v>
      </c>
      <c r="C117" s="21" t="s">
        <v>30</v>
      </c>
      <c r="D117" s="70" t="s">
        <v>16</v>
      </c>
      <c r="E117" s="70" t="s">
        <v>8</v>
      </c>
      <c r="F117" s="96">
        <v>45064</v>
      </c>
      <c r="G117" s="96">
        <v>45078</v>
      </c>
      <c r="H117" s="97">
        <v>5000000</v>
      </c>
      <c r="I117" s="98">
        <v>0.52</v>
      </c>
      <c r="J117" s="104">
        <v>4900000</v>
      </c>
      <c r="K117" s="100">
        <v>0.19</v>
      </c>
      <c r="L117" s="100">
        <v>0.3</v>
      </c>
      <c r="M117" s="103">
        <v>4900000</v>
      </c>
      <c r="N117" s="100">
        <v>0.25</v>
      </c>
      <c r="O117" s="100">
        <v>0.24630252100840341</v>
      </c>
      <c r="P117" s="102" t="str">
        <f t="shared" ca="1" si="1"/>
        <v>Matured</v>
      </c>
    </row>
    <row r="118" spans="1:16" x14ac:dyDescent="0.25">
      <c r="A118" s="95" t="s">
        <v>902</v>
      </c>
      <c r="B118" s="96">
        <v>45063</v>
      </c>
      <c r="C118" s="21" t="s">
        <v>30</v>
      </c>
      <c r="D118" s="70" t="s">
        <v>16</v>
      </c>
      <c r="E118" s="70" t="s">
        <v>9</v>
      </c>
      <c r="F118" s="96">
        <v>45064</v>
      </c>
      <c r="G118" s="96">
        <v>45092</v>
      </c>
      <c r="H118" s="97">
        <v>5000000</v>
      </c>
      <c r="I118" s="98">
        <v>0.55000000000000004</v>
      </c>
      <c r="J118" s="104">
        <v>6900000</v>
      </c>
      <c r="K118" s="100">
        <v>0.28999999999999998</v>
      </c>
      <c r="L118" s="100">
        <v>0.3</v>
      </c>
      <c r="M118" s="103">
        <v>5000000</v>
      </c>
      <c r="N118" s="100">
        <v>0.3</v>
      </c>
      <c r="O118" s="100">
        <v>0.29289855072463772</v>
      </c>
      <c r="P118" s="102" t="str">
        <f t="shared" ca="1" si="1"/>
        <v>Matured</v>
      </c>
    </row>
    <row r="119" spans="1:16" x14ac:dyDescent="0.25">
      <c r="A119" s="95" t="s">
        <v>903</v>
      </c>
      <c r="B119" s="96">
        <v>45063</v>
      </c>
      <c r="C119" s="21" t="s">
        <v>30</v>
      </c>
      <c r="D119" s="70" t="s">
        <v>16</v>
      </c>
      <c r="E119" s="70" t="s">
        <v>10</v>
      </c>
      <c r="F119" s="96">
        <v>45064</v>
      </c>
      <c r="G119" s="96">
        <v>45155</v>
      </c>
      <c r="H119" s="97">
        <v>40000000</v>
      </c>
      <c r="I119" s="98">
        <v>1.02</v>
      </c>
      <c r="J119" s="104">
        <v>18460000</v>
      </c>
      <c r="K119" s="100">
        <v>0.75</v>
      </c>
      <c r="L119" s="100">
        <v>1.02</v>
      </c>
      <c r="M119" s="103">
        <v>18460000</v>
      </c>
      <c r="N119" s="100">
        <v>1.02</v>
      </c>
      <c r="O119" s="100">
        <v>0.8503791982665222</v>
      </c>
      <c r="P119" s="102" t="str">
        <f t="shared" ca="1" si="1"/>
        <v>Matured</v>
      </c>
    </row>
    <row r="120" spans="1:16" x14ac:dyDescent="0.25">
      <c r="A120" s="95" t="s">
        <v>904</v>
      </c>
      <c r="B120" s="96">
        <v>45063</v>
      </c>
      <c r="C120" s="21" t="s">
        <v>30</v>
      </c>
      <c r="D120" s="70" t="s">
        <v>16</v>
      </c>
      <c r="E120" s="70" t="s">
        <v>11</v>
      </c>
      <c r="F120" s="96">
        <v>45064</v>
      </c>
      <c r="G120" s="96">
        <v>45246</v>
      </c>
      <c r="H120" s="97">
        <v>40000000</v>
      </c>
      <c r="I120" s="98">
        <v>1.06</v>
      </c>
      <c r="J120" s="104">
        <v>21500000</v>
      </c>
      <c r="K120" s="100">
        <v>0.9</v>
      </c>
      <c r="L120" s="100">
        <v>1.06</v>
      </c>
      <c r="M120" s="103">
        <v>21500000</v>
      </c>
      <c r="N120" s="100">
        <v>1.06</v>
      </c>
      <c r="O120" s="100">
        <v>1.0013953488372089</v>
      </c>
      <c r="P120" s="102" t="str">
        <f t="shared" ca="1" si="1"/>
        <v>Matured</v>
      </c>
    </row>
    <row r="121" spans="1:16" x14ac:dyDescent="0.25">
      <c r="A121" s="95" t="s">
        <v>905</v>
      </c>
      <c r="B121" s="96">
        <v>45063</v>
      </c>
      <c r="C121" s="21" t="s">
        <v>30</v>
      </c>
      <c r="D121" s="70" t="s">
        <v>16</v>
      </c>
      <c r="E121" s="70" t="s">
        <v>12</v>
      </c>
      <c r="F121" s="96">
        <v>45064</v>
      </c>
      <c r="G121" s="96">
        <v>45428</v>
      </c>
      <c r="H121" s="97">
        <v>45000000</v>
      </c>
      <c r="I121" s="98">
        <v>1.08</v>
      </c>
      <c r="J121" s="104">
        <v>16040000</v>
      </c>
      <c r="K121" s="100">
        <v>0.5</v>
      </c>
      <c r="L121" s="100">
        <v>1.08</v>
      </c>
      <c r="M121" s="103">
        <v>16040000</v>
      </c>
      <c r="N121" s="100">
        <v>1.08</v>
      </c>
      <c r="O121" s="100">
        <v>1.0251371571072321</v>
      </c>
      <c r="P121" s="102" t="str">
        <f t="shared" ca="1" si="1"/>
        <v>Matured</v>
      </c>
    </row>
    <row r="122" spans="1:16" x14ac:dyDescent="0.25">
      <c r="A122" s="95" t="s">
        <v>362</v>
      </c>
      <c r="B122" s="96">
        <v>45070</v>
      </c>
      <c r="C122" s="21" t="s">
        <v>31</v>
      </c>
      <c r="D122" s="70" t="s">
        <v>17</v>
      </c>
      <c r="E122" s="70" t="s">
        <v>18</v>
      </c>
      <c r="F122" s="96">
        <v>45072</v>
      </c>
      <c r="G122" s="96">
        <v>45803</v>
      </c>
      <c r="H122" s="97" t="s">
        <v>35</v>
      </c>
      <c r="I122" s="98">
        <v>4</v>
      </c>
      <c r="J122" s="104">
        <v>4000000000</v>
      </c>
      <c r="K122" s="100">
        <v>4</v>
      </c>
      <c r="L122" s="100">
        <v>4</v>
      </c>
      <c r="M122" s="104">
        <v>4000000000</v>
      </c>
      <c r="N122" s="100"/>
      <c r="O122" s="100">
        <v>4</v>
      </c>
      <c r="P122" s="102" t="str">
        <f t="shared" ca="1" si="1"/>
        <v>Matured</v>
      </c>
    </row>
    <row r="123" spans="1:16" x14ac:dyDescent="0.25">
      <c r="A123" s="95" t="s">
        <v>420</v>
      </c>
      <c r="B123" s="96">
        <v>45077</v>
      </c>
      <c r="C123" s="21" t="s">
        <v>30</v>
      </c>
      <c r="D123" s="70" t="s">
        <v>17</v>
      </c>
      <c r="E123" s="70" t="s">
        <v>7</v>
      </c>
      <c r="F123" s="96">
        <v>45078</v>
      </c>
      <c r="G123" s="96">
        <v>45085</v>
      </c>
      <c r="H123" s="97">
        <v>55000000000</v>
      </c>
      <c r="I123" s="98">
        <v>0.7</v>
      </c>
      <c r="J123" s="104">
        <v>150000000000</v>
      </c>
      <c r="K123" s="100">
        <v>0.45</v>
      </c>
      <c r="L123" s="100">
        <v>0.69</v>
      </c>
      <c r="M123" s="103">
        <v>55000000000</v>
      </c>
      <c r="N123" s="100">
        <v>0.57999999999999996</v>
      </c>
      <c r="O123" s="100">
        <v>0.57566666666666666</v>
      </c>
      <c r="P123" s="102" t="str">
        <f t="shared" ca="1" si="1"/>
        <v>Matured</v>
      </c>
    </row>
    <row r="124" spans="1:16" x14ac:dyDescent="0.25">
      <c r="A124" s="95" t="s">
        <v>421</v>
      </c>
      <c r="B124" s="96">
        <v>45077</v>
      </c>
      <c r="C124" s="21" t="s">
        <v>30</v>
      </c>
      <c r="D124" s="70" t="s">
        <v>17</v>
      </c>
      <c r="E124" s="70" t="s">
        <v>8</v>
      </c>
      <c r="F124" s="96">
        <v>45078</v>
      </c>
      <c r="G124" s="96">
        <v>45092</v>
      </c>
      <c r="H124" s="97">
        <v>55000000000</v>
      </c>
      <c r="I124" s="98">
        <v>0.75</v>
      </c>
      <c r="J124" s="104">
        <v>160000000000</v>
      </c>
      <c r="K124" s="100">
        <v>0.45</v>
      </c>
      <c r="L124" s="100">
        <v>0.74</v>
      </c>
      <c r="M124" s="103">
        <v>55000000000</v>
      </c>
      <c r="N124" s="100">
        <v>0.47</v>
      </c>
      <c r="O124" s="100">
        <v>0.58937499999999998</v>
      </c>
      <c r="P124" s="102" t="str">
        <f t="shared" ca="1" si="1"/>
        <v>Matured</v>
      </c>
    </row>
    <row r="125" spans="1:16" x14ac:dyDescent="0.25">
      <c r="A125" s="95" t="s">
        <v>422</v>
      </c>
      <c r="B125" s="96">
        <v>45077</v>
      </c>
      <c r="C125" s="21" t="s">
        <v>30</v>
      </c>
      <c r="D125" s="70" t="s">
        <v>17</v>
      </c>
      <c r="E125" s="70" t="s">
        <v>9</v>
      </c>
      <c r="F125" s="96">
        <v>45078</v>
      </c>
      <c r="G125" s="96">
        <v>45106</v>
      </c>
      <c r="H125" s="97">
        <v>50000000000</v>
      </c>
      <c r="I125" s="98">
        <v>0.9</v>
      </c>
      <c r="J125" s="104">
        <v>131000000000</v>
      </c>
      <c r="K125" s="100">
        <v>0.55000000000000004</v>
      </c>
      <c r="L125" s="100">
        <v>0.9</v>
      </c>
      <c r="M125" s="103">
        <v>50000000000</v>
      </c>
      <c r="N125" s="100">
        <v>0.6</v>
      </c>
      <c r="O125" s="100">
        <v>0.70496183206106866</v>
      </c>
      <c r="P125" s="102" t="str">
        <f t="shared" ca="1" si="1"/>
        <v>Matured</v>
      </c>
    </row>
    <row r="126" spans="1:16" x14ac:dyDescent="0.25">
      <c r="A126" s="95" t="s">
        <v>423</v>
      </c>
      <c r="B126" s="96">
        <v>45077</v>
      </c>
      <c r="C126" s="21" t="s">
        <v>30</v>
      </c>
      <c r="D126" s="70" t="s">
        <v>17</v>
      </c>
      <c r="E126" s="70" t="s">
        <v>10</v>
      </c>
      <c r="F126" s="96">
        <v>45078</v>
      </c>
      <c r="G126" s="96">
        <v>45169</v>
      </c>
      <c r="H126" s="97">
        <v>30000000000</v>
      </c>
      <c r="I126" s="98">
        <v>1.4</v>
      </c>
      <c r="J126" s="104">
        <v>50700000000</v>
      </c>
      <c r="K126" s="100">
        <v>0.7</v>
      </c>
      <c r="L126" s="100">
        <v>1.4</v>
      </c>
      <c r="M126" s="103">
        <v>30000000000</v>
      </c>
      <c r="N126" s="100">
        <v>1.38</v>
      </c>
      <c r="O126" s="100">
        <v>1.3051282051282049</v>
      </c>
      <c r="P126" s="102" t="str">
        <f t="shared" ca="1" si="1"/>
        <v>Matured</v>
      </c>
    </row>
    <row r="127" spans="1:16" x14ac:dyDescent="0.25">
      <c r="A127" s="95" t="s">
        <v>1418</v>
      </c>
      <c r="B127" s="96">
        <v>45077</v>
      </c>
      <c r="C127" s="21" t="s">
        <v>30</v>
      </c>
      <c r="D127" s="70" t="s">
        <v>17</v>
      </c>
      <c r="E127" s="70" t="s">
        <v>11</v>
      </c>
      <c r="F127" s="96">
        <v>45078</v>
      </c>
      <c r="G127" s="96">
        <v>45260</v>
      </c>
      <c r="H127" s="97">
        <v>5000000000</v>
      </c>
      <c r="I127" s="98">
        <v>1.43</v>
      </c>
      <c r="J127" s="104"/>
      <c r="K127" s="100"/>
      <c r="L127" s="100"/>
      <c r="M127" s="103"/>
      <c r="N127" s="100"/>
      <c r="O127" s="100"/>
      <c r="P127" s="102" t="str">
        <f t="shared" ca="1" si="1"/>
        <v>Matured</v>
      </c>
    </row>
    <row r="128" spans="1:16" x14ac:dyDescent="0.25">
      <c r="A128" s="95" t="s">
        <v>1419</v>
      </c>
      <c r="B128" s="96">
        <v>45077</v>
      </c>
      <c r="C128" s="21" t="s">
        <v>30</v>
      </c>
      <c r="D128" s="70" t="s">
        <v>17</v>
      </c>
      <c r="E128" s="70" t="s">
        <v>12</v>
      </c>
      <c r="F128" s="96">
        <v>45078</v>
      </c>
      <c r="G128" s="96">
        <v>45442</v>
      </c>
      <c r="H128" s="97">
        <v>5000000000</v>
      </c>
      <c r="I128" s="98">
        <v>1.45</v>
      </c>
      <c r="J128" s="104"/>
      <c r="K128" s="100"/>
      <c r="L128" s="100"/>
      <c r="M128" s="104"/>
      <c r="N128" s="100"/>
      <c r="O128" s="100"/>
      <c r="P128" s="102" t="str">
        <f t="shared" ca="1" si="1"/>
        <v>Matured</v>
      </c>
    </row>
    <row r="129" spans="1:16" x14ac:dyDescent="0.25">
      <c r="A129" s="95" t="s">
        <v>906</v>
      </c>
      <c r="B129" s="96">
        <v>45077</v>
      </c>
      <c r="C129" s="21" t="s">
        <v>30</v>
      </c>
      <c r="D129" s="70" t="s">
        <v>16</v>
      </c>
      <c r="E129" s="70" t="s">
        <v>7</v>
      </c>
      <c r="F129" s="96">
        <v>45078</v>
      </c>
      <c r="G129" s="96">
        <v>45085</v>
      </c>
      <c r="H129" s="97">
        <v>5000000</v>
      </c>
      <c r="I129" s="98">
        <v>0.45</v>
      </c>
      <c r="J129" s="104">
        <v>4900000</v>
      </c>
      <c r="K129" s="100">
        <v>0.18</v>
      </c>
      <c r="L129" s="100">
        <v>0.18</v>
      </c>
      <c r="M129" s="103">
        <v>4900000</v>
      </c>
      <c r="N129" s="100">
        <v>0.18</v>
      </c>
      <c r="O129" s="100">
        <v>0.18</v>
      </c>
      <c r="P129" s="102" t="str">
        <f t="shared" ca="1" si="1"/>
        <v>Matured</v>
      </c>
    </row>
    <row r="130" spans="1:16" x14ac:dyDescent="0.25">
      <c r="A130" s="95" t="s">
        <v>907</v>
      </c>
      <c r="B130" s="96">
        <v>45077</v>
      </c>
      <c r="C130" s="21" t="s">
        <v>30</v>
      </c>
      <c r="D130" s="70" t="s">
        <v>16</v>
      </c>
      <c r="E130" s="70" t="s">
        <v>8</v>
      </c>
      <c r="F130" s="96">
        <v>45078</v>
      </c>
      <c r="G130" s="96">
        <v>45092</v>
      </c>
      <c r="H130" s="97">
        <v>5000000</v>
      </c>
      <c r="I130" s="98">
        <v>0.52</v>
      </c>
      <c r="J130" s="104">
        <v>9950000</v>
      </c>
      <c r="K130" s="100">
        <v>0.18</v>
      </c>
      <c r="L130" s="100">
        <v>0.18</v>
      </c>
      <c r="M130" s="27">
        <v>5000000</v>
      </c>
      <c r="N130" s="100">
        <v>0.18</v>
      </c>
      <c r="O130" s="100">
        <v>0.18</v>
      </c>
      <c r="P130" s="102" t="str">
        <f t="shared" ca="1" si="1"/>
        <v>Matured</v>
      </c>
    </row>
    <row r="131" spans="1:16" x14ac:dyDescent="0.25">
      <c r="A131" s="95" t="s">
        <v>1420</v>
      </c>
      <c r="B131" s="96">
        <v>45077</v>
      </c>
      <c r="C131" s="21" t="s">
        <v>30</v>
      </c>
      <c r="D131" s="70" t="s">
        <v>16</v>
      </c>
      <c r="E131" s="70" t="s">
        <v>9</v>
      </c>
      <c r="F131" s="96">
        <v>45078</v>
      </c>
      <c r="G131" s="96">
        <v>45106</v>
      </c>
      <c r="H131" s="97">
        <v>5000000</v>
      </c>
      <c r="I131" s="98">
        <v>0.55000000000000004</v>
      </c>
      <c r="J131" s="104"/>
      <c r="K131" s="100"/>
      <c r="L131" s="100"/>
      <c r="M131" s="103"/>
      <c r="N131" s="100"/>
      <c r="O131" s="100"/>
      <c r="P131" s="102" t="str">
        <f t="shared" ca="1" si="1"/>
        <v>Matured</v>
      </c>
    </row>
    <row r="132" spans="1:16" x14ac:dyDescent="0.25">
      <c r="A132" s="95" t="s">
        <v>908</v>
      </c>
      <c r="B132" s="96">
        <v>45077</v>
      </c>
      <c r="C132" s="21" t="s">
        <v>30</v>
      </c>
      <c r="D132" s="70" t="s">
        <v>16</v>
      </c>
      <c r="E132" s="70" t="s">
        <v>10</v>
      </c>
      <c r="F132" s="96">
        <v>45078</v>
      </c>
      <c r="G132" s="96">
        <v>45169</v>
      </c>
      <c r="H132" s="97">
        <v>40000000</v>
      </c>
      <c r="I132" s="98">
        <v>1.02</v>
      </c>
      <c r="J132" s="104">
        <v>150000</v>
      </c>
      <c r="K132" s="100">
        <v>0.5</v>
      </c>
      <c r="L132" s="100">
        <v>0.5</v>
      </c>
      <c r="M132" s="103">
        <v>150000</v>
      </c>
      <c r="N132" s="100">
        <v>0.5</v>
      </c>
      <c r="O132" s="100">
        <v>0.5</v>
      </c>
      <c r="P132" s="102" t="str">
        <f t="shared" ca="1" si="1"/>
        <v>Matured</v>
      </c>
    </row>
    <row r="133" spans="1:16" x14ac:dyDescent="0.25">
      <c r="A133" s="95" t="s">
        <v>909</v>
      </c>
      <c r="B133" s="96">
        <v>45077</v>
      </c>
      <c r="C133" s="21" t="s">
        <v>30</v>
      </c>
      <c r="D133" s="70" t="s">
        <v>16</v>
      </c>
      <c r="E133" s="70" t="s">
        <v>11</v>
      </c>
      <c r="F133" s="96">
        <v>45078</v>
      </c>
      <c r="G133" s="96">
        <v>45260</v>
      </c>
      <c r="H133" s="97">
        <v>40000000</v>
      </c>
      <c r="I133" s="98">
        <v>1.06</v>
      </c>
      <c r="J133" s="104">
        <v>9000000</v>
      </c>
      <c r="K133" s="100">
        <v>0.75</v>
      </c>
      <c r="L133" s="100">
        <v>0.9</v>
      </c>
      <c r="M133" s="103">
        <v>9000000</v>
      </c>
      <c r="N133" s="100">
        <v>0.9</v>
      </c>
      <c r="O133" s="100">
        <v>0.8</v>
      </c>
      <c r="P133" s="102" t="str">
        <f t="shared" ref="P133:P196" ca="1" si="2">IF(AND(G133 &gt; TODAY(), M133 &lt;&gt; ""), "Outstanding", "Matured")</f>
        <v>Matured</v>
      </c>
    </row>
    <row r="134" spans="1:16" x14ac:dyDescent="0.25">
      <c r="A134" s="95" t="s">
        <v>910</v>
      </c>
      <c r="B134" s="96">
        <v>45077</v>
      </c>
      <c r="C134" s="21" t="s">
        <v>30</v>
      </c>
      <c r="D134" s="70" t="s">
        <v>16</v>
      </c>
      <c r="E134" s="70" t="s">
        <v>12</v>
      </c>
      <c r="F134" s="96">
        <v>45078</v>
      </c>
      <c r="G134" s="96">
        <v>45442</v>
      </c>
      <c r="H134" s="97">
        <v>45000000</v>
      </c>
      <c r="I134" s="98">
        <v>1.08</v>
      </c>
      <c r="J134" s="104">
        <v>8000000</v>
      </c>
      <c r="K134" s="100">
        <v>0.9</v>
      </c>
      <c r="L134" s="100">
        <v>1.08</v>
      </c>
      <c r="M134" s="103">
        <v>8000000</v>
      </c>
      <c r="N134" s="100">
        <v>1.08</v>
      </c>
      <c r="O134" s="100">
        <v>1.0125</v>
      </c>
      <c r="P134" s="102" t="str">
        <f t="shared" ca="1" si="2"/>
        <v>Matured</v>
      </c>
    </row>
    <row r="135" spans="1:16" x14ac:dyDescent="0.25">
      <c r="A135" s="95" t="s">
        <v>424</v>
      </c>
      <c r="B135" s="96">
        <v>45091</v>
      </c>
      <c r="C135" s="21" t="s">
        <v>30</v>
      </c>
      <c r="D135" s="70" t="s">
        <v>17</v>
      </c>
      <c r="E135" s="70" t="s">
        <v>7</v>
      </c>
      <c r="F135" s="96">
        <v>45092</v>
      </c>
      <c r="G135" s="96">
        <v>45099</v>
      </c>
      <c r="H135" s="97">
        <v>60000000000</v>
      </c>
      <c r="I135" s="98">
        <v>0.7</v>
      </c>
      <c r="J135" s="104">
        <v>140000000000</v>
      </c>
      <c r="K135" s="100">
        <v>0.4</v>
      </c>
      <c r="L135" s="100">
        <v>0.6</v>
      </c>
      <c r="M135" s="104">
        <v>60000000000</v>
      </c>
      <c r="N135" s="100">
        <v>0.6</v>
      </c>
      <c r="O135" s="100">
        <v>0.54285714285714282</v>
      </c>
      <c r="P135" s="102" t="str">
        <f t="shared" ca="1" si="2"/>
        <v>Matured</v>
      </c>
    </row>
    <row r="136" spans="1:16" x14ac:dyDescent="0.25">
      <c r="A136" s="95" t="s">
        <v>425</v>
      </c>
      <c r="B136" s="96">
        <v>45091</v>
      </c>
      <c r="C136" s="21" t="s">
        <v>30</v>
      </c>
      <c r="D136" s="70" t="s">
        <v>17</v>
      </c>
      <c r="E136" s="70" t="s">
        <v>8</v>
      </c>
      <c r="F136" s="96">
        <v>45092</v>
      </c>
      <c r="G136" s="96">
        <v>45106</v>
      </c>
      <c r="H136" s="97">
        <v>60000000000</v>
      </c>
      <c r="I136" s="98">
        <v>0.75</v>
      </c>
      <c r="J136" s="104">
        <v>178000000000</v>
      </c>
      <c r="K136" s="100">
        <v>0.42</v>
      </c>
      <c r="L136" s="100">
        <v>0.65</v>
      </c>
      <c r="M136" s="103">
        <v>60000000000</v>
      </c>
      <c r="N136" s="100">
        <v>0.55000000000000004</v>
      </c>
      <c r="O136" s="100">
        <v>0.56573033707865172</v>
      </c>
      <c r="P136" s="102" t="str">
        <f t="shared" ca="1" si="2"/>
        <v>Matured</v>
      </c>
    </row>
    <row r="137" spans="1:16" x14ac:dyDescent="0.25">
      <c r="A137" s="95" t="s">
        <v>426</v>
      </c>
      <c r="B137" s="96">
        <v>45091</v>
      </c>
      <c r="C137" s="21" t="s">
        <v>30</v>
      </c>
      <c r="D137" s="70" t="s">
        <v>17</v>
      </c>
      <c r="E137" s="70" t="s">
        <v>9</v>
      </c>
      <c r="F137" s="96">
        <v>45092</v>
      </c>
      <c r="G137" s="96">
        <v>45120</v>
      </c>
      <c r="H137" s="97">
        <v>60000000000</v>
      </c>
      <c r="I137" s="98">
        <v>0.9</v>
      </c>
      <c r="J137" s="104">
        <v>96000000000</v>
      </c>
      <c r="K137" s="100">
        <v>0.6</v>
      </c>
      <c r="L137" s="100">
        <v>0.8</v>
      </c>
      <c r="M137" s="103">
        <v>60000000000</v>
      </c>
      <c r="N137" s="100">
        <v>0.8</v>
      </c>
      <c r="O137" s="100">
        <v>0.72499999999999998</v>
      </c>
      <c r="P137" s="102" t="str">
        <f t="shared" ca="1" si="2"/>
        <v>Matured</v>
      </c>
    </row>
    <row r="138" spans="1:16" x14ac:dyDescent="0.25">
      <c r="A138" s="95" t="s">
        <v>427</v>
      </c>
      <c r="B138" s="96">
        <v>45091</v>
      </c>
      <c r="C138" s="21" t="s">
        <v>30</v>
      </c>
      <c r="D138" s="70" t="s">
        <v>17</v>
      </c>
      <c r="E138" s="70" t="s">
        <v>10</v>
      </c>
      <c r="F138" s="96">
        <v>45092</v>
      </c>
      <c r="G138" s="96">
        <v>45183</v>
      </c>
      <c r="H138" s="97">
        <v>40000000000</v>
      </c>
      <c r="I138" s="98">
        <v>1.4</v>
      </c>
      <c r="J138" s="104">
        <v>74170000000</v>
      </c>
      <c r="K138" s="100">
        <v>0.7</v>
      </c>
      <c r="L138" s="100">
        <v>1.36</v>
      </c>
      <c r="M138" s="103">
        <v>40000000000</v>
      </c>
      <c r="N138" s="100">
        <v>1.36</v>
      </c>
      <c r="O138" s="100">
        <v>1.2721046245112579</v>
      </c>
      <c r="P138" s="102" t="str">
        <f t="shared" ca="1" si="2"/>
        <v>Matured</v>
      </c>
    </row>
    <row r="139" spans="1:16" x14ac:dyDescent="0.25">
      <c r="A139" s="95" t="s">
        <v>1421</v>
      </c>
      <c r="B139" s="96">
        <v>45091</v>
      </c>
      <c r="C139" s="21" t="s">
        <v>30</v>
      </c>
      <c r="D139" s="70" t="s">
        <v>17</v>
      </c>
      <c r="E139" s="70" t="s">
        <v>11</v>
      </c>
      <c r="F139" s="96">
        <v>45092</v>
      </c>
      <c r="G139" s="96">
        <v>45274</v>
      </c>
      <c r="H139" s="97">
        <v>5000000000</v>
      </c>
      <c r="I139" s="98">
        <v>1.43</v>
      </c>
      <c r="J139" s="104"/>
      <c r="K139" s="100"/>
      <c r="L139" s="100"/>
      <c r="M139" s="103"/>
      <c r="N139" s="100"/>
      <c r="O139" s="100"/>
      <c r="P139" s="102" t="str">
        <f t="shared" ca="1" si="2"/>
        <v>Matured</v>
      </c>
    </row>
    <row r="140" spans="1:16" x14ac:dyDescent="0.25">
      <c r="A140" s="95" t="s">
        <v>428</v>
      </c>
      <c r="B140" s="96">
        <v>45091</v>
      </c>
      <c r="C140" s="21" t="s">
        <v>30</v>
      </c>
      <c r="D140" s="70" t="s">
        <v>17</v>
      </c>
      <c r="E140" s="70" t="s">
        <v>12</v>
      </c>
      <c r="F140" s="96">
        <v>45092</v>
      </c>
      <c r="G140" s="96">
        <v>45456</v>
      </c>
      <c r="H140" s="97">
        <v>5000000000</v>
      </c>
      <c r="I140" s="98">
        <v>1.45</v>
      </c>
      <c r="J140" s="104">
        <v>400000000</v>
      </c>
      <c r="K140" s="100">
        <v>1.45</v>
      </c>
      <c r="L140" s="100">
        <v>1.45</v>
      </c>
      <c r="M140" s="103">
        <v>400000000</v>
      </c>
      <c r="N140" s="100">
        <v>1.45</v>
      </c>
      <c r="O140" s="100">
        <v>1.45</v>
      </c>
      <c r="P140" s="102" t="str">
        <f t="shared" ca="1" si="2"/>
        <v>Matured</v>
      </c>
    </row>
    <row r="141" spans="1:16" x14ac:dyDescent="0.25">
      <c r="A141" s="95" t="s">
        <v>363</v>
      </c>
      <c r="B141" s="96">
        <v>45091</v>
      </c>
      <c r="C141" s="21" t="s">
        <v>31</v>
      </c>
      <c r="D141" s="70" t="s">
        <v>17</v>
      </c>
      <c r="E141" s="70" t="s">
        <v>19</v>
      </c>
      <c r="F141" s="96">
        <v>45093</v>
      </c>
      <c r="G141" s="96">
        <v>46189</v>
      </c>
      <c r="H141" s="97" t="s">
        <v>35</v>
      </c>
      <c r="I141" s="98">
        <v>4.5</v>
      </c>
      <c r="J141" s="104">
        <v>4000000000</v>
      </c>
      <c r="K141" s="100">
        <v>5</v>
      </c>
      <c r="L141" s="100">
        <v>5</v>
      </c>
      <c r="M141" s="103">
        <v>4000000000</v>
      </c>
      <c r="N141" s="100"/>
      <c r="O141" s="100">
        <v>5</v>
      </c>
      <c r="P141" s="102" t="str">
        <f t="shared" ca="1" si="2"/>
        <v>Outstanding</v>
      </c>
    </row>
    <row r="142" spans="1:16" x14ac:dyDescent="0.25">
      <c r="A142" s="95" t="s">
        <v>911</v>
      </c>
      <c r="B142" s="96">
        <v>45091</v>
      </c>
      <c r="C142" s="21" t="s">
        <v>30</v>
      </c>
      <c r="D142" s="70" t="s">
        <v>16</v>
      </c>
      <c r="E142" s="70" t="s">
        <v>7</v>
      </c>
      <c r="F142" s="96">
        <v>45092</v>
      </c>
      <c r="G142" s="96">
        <v>45099</v>
      </c>
      <c r="H142" s="97">
        <v>5000000</v>
      </c>
      <c r="I142" s="98">
        <v>0.45</v>
      </c>
      <c r="J142" s="104">
        <v>9900000</v>
      </c>
      <c r="K142" s="100">
        <v>0.2</v>
      </c>
      <c r="L142" s="100">
        <v>0.28999999999999998</v>
      </c>
      <c r="M142" s="27">
        <v>5000000</v>
      </c>
      <c r="N142" s="100">
        <v>0.2</v>
      </c>
      <c r="O142" s="100">
        <v>0.24454545454545451</v>
      </c>
      <c r="P142" s="102" t="str">
        <f t="shared" ca="1" si="2"/>
        <v>Matured</v>
      </c>
    </row>
    <row r="143" spans="1:16" x14ac:dyDescent="0.25">
      <c r="A143" s="95" t="s">
        <v>912</v>
      </c>
      <c r="B143" s="96">
        <v>45091</v>
      </c>
      <c r="C143" s="21" t="s">
        <v>30</v>
      </c>
      <c r="D143" s="70" t="s">
        <v>16</v>
      </c>
      <c r="E143" s="70" t="s">
        <v>8</v>
      </c>
      <c r="F143" s="96">
        <v>45092</v>
      </c>
      <c r="G143" s="96">
        <v>45106</v>
      </c>
      <c r="H143" s="97">
        <v>5000000</v>
      </c>
      <c r="I143" s="98">
        <v>0.52</v>
      </c>
      <c r="J143" s="104">
        <v>14900000</v>
      </c>
      <c r="K143" s="100">
        <v>0.23</v>
      </c>
      <c r="L143" s="100">
        <v>0.39</v>
      </c>
      <c r="M143" s="27">
        <v>5000000</v>
      </c>
      <c r="N143" s="100">
        <v>0.23</v>
      </c>
      <c r="O143" s="100">
        <v>0.30889447236180911</v>
      </c>
      <c r="P143" s="102" t="str">
        <f t="shared" ca="1" si="2"/>
        <v>Matured</v>
      </c>
    </row>
    <row r="144" spans="1:16" x14ac:dyDescent="0.25">
      <c r="A144" s="95" t="s">
        <v>913</v>
      </c>
      <c r="B144" s="96">
        <v>45091</v>
      </c>
      <c r="C144" s="21" t="s">
        <v>30</v>
      </c>
      <c r="D144" s="70" t="s">
        <v>16</v>
      </c>
      <c r="E144" s="70" t="s">
        <v>9</v>
      </c>
      <c r="F144" s="96">
        <v>45092</v>
      </c>
      <c r="G144" s="96">
        <v>45120</v>
      </c>
      <c r="H144" s="97">
        <v>5000000</v>
      </c>
      <c r="I144" s="98">
        <v>0.55000000000000004</v>
      </c>
      <c r="J144" s="104">
        <v>9900000</v>
      </c>
      <c r="K144" s="100">
        <v>0.25</v>
      </c>
      <c r="L144" s="100">
        <v>0.4</v>
      </c>
      <c r="M144" s="103">
        <v>5000000</v>
      </c>
      <c r="N144" s="100">
        <v>0.25</v>
      </c>
      <c r="O144" s="100">
        <v>0.32424242424242422</v>
      </c>
      <c r="P144" s="102" t="str">
        <f t="shared" ca="1" si="2"/>
        <v>Matured</v>
      </c>
    </row>
    <row r="145" spans="1:16" x14ac:dyDescent="0.25">
      <c r="A145" s="95" t="s">
        <v>914</v>
      </c>
      <c r="B145" s="96">
        <v>45091</v>
      </c>
      <c r="C145" s="21" t="s">
        <v>30</v>
      </c>
      <c r="D145" s="70" t="s">
        <v>16</v>
      </c>
      <c r="E145" s="70" t="s">
        <v>10</v>
      </c>
      <c r="F145" s="96">
        <v>45092</v>
      </c>
      <c r="G145" s="96">
        <v>45183</v>
      </c>
      <c r="H145" s="97">
        <v>20000000</v>
      </c>
      <c r="I145" s="98">
        <v>1.02</v>
      </c>
      <c r="J145" s="104">
        <v>13950000</v>
      </c>
      <c r="K145" s="100">
        <v>0.3</v>
      </c>
      <c r="L145" s="100">
        <v>1</v>
      </c>
      <c r="M145" s="103">
        <v>13950000</v>
      </c>
      <c r="N145" s="100">
        <v>1</v>
      </c>
      <c r="O145" s="100">
        <v>0.62372759856630822</v>
      </c>
      <c r="P145" s="102" t="str">
        <f t="shared" ca="1" si="2"/>
        <v>Matured</v>
      </c>
    </row>
    <row r="146" spans="1:16" x14ac:dyDescent="0.25">
      <c r="A146" s="95" t="s">
        <v>915</v>
      </c>
      <c r="B146" s="96">
        <v>45091</v>
      </c>
      <c r="C146" s="21" t="s">
        <v>30</v>
      </c>
      <c r="D146" s="70" t="s">
        <v>16</v>
      </c>
      <c r="E146" s="70" t="s">
        <v>11</v>
      </c>
      <c r="F146" s="96">
        <v>45092</v>
      </c>
      <c r="G146" s="96">
        <v>45274</v>
      </c>
      <c r="H146" s="97">
        <v>20000000</v>
      </c>
      <c r="I146" s="98">
        <v>1.06</v>
      </c>
      <c r="J146" s="104">
        <v>10000000</v>
      </c>
      <c r="K146" s="100">
        <v>1.04</v>
      </c>
      <c r="L146" s="100">
        <v>1.04</v>
      </c>
      <c r="M146" s="103">
        <v>10000000</v>
      </c>
      <c r="N146" s="100">
        <v>1.04</v>
      </c>
      <c r="O146" s="100">
        <v>1.04</v>
      </c>
      <c r="P146" s="102" t="str">
        <f t="shared" ca="1" si="2"/>
        <v>Matured</v>
      </c>
    </row>
    <row r="147" spans="1:16" x14ac:dyDescent="0.25">
      <c r="A147" s="95" t="s">
        <v>916</v>
      </c>
      <c r="B147" s="96">
        <v>45091</v>
      </c>
      <c r="C147" s="21" t="s">
        <v>30</v>
      </c>
      <c r="D147" s="70" t="s">
        <v>16</v>
      </c>
      <c r="E147" s="70" t="s">
        <v>12</v>
      </c>
      <c r="F147" s="96">
        <v>45092</v>
      </c>
      <c r="G147" s="96">
        <v>45456</v>
      </c>
      <c r="H147" s="97">
        <v>25000000</v>
      </c>
      <c r="I147" s="98">
        <v>1.08</v>
      </c>
      <c r="J147" s="104">
        <v>29520000</v>
      </c>
      <c r="K147" s="100">
        <v>1</v>
      </c>
      <c r="L147" s="100">
        <v>1.08</v>
      </c>
      <c r="M147" s="103">
        <v>25000000</v>
      </c>
      <c r="N147" s="100">
        <v>1.08</v>
      </c>
      <c r="O147" s="100">
        <v>1.0262195121951221</v>
      </c>
      <c r="P147" s="102" t="str">
        <f t="shared" ca="1" si="2"/>
        <v>Matured</v>
      </c>
    </row>
    <row r="148" spans="1:16" x14ac:dyDescent="0.25">
      <c r="A148" s="95" t="s">
        <v>429</v>
      </c>
      <c r="B148" s="96">
        <v>45105</v>
      </c>
      <c r="C148" s="21" t="s">
        <v>30</v>
      </c>
      <c r="D148" s="70" t="s">
        <v>17</v>
      </c>
      <c r="E148" s="70" t="s">
        <v>7</v>
      </c>
      <c r="F148" s="96">
        <v>45106</v>
      </c>
      <c r="G148" s="96">
        <v>45113</v>
      </c>
      <c r="H148" s="97">
        <v>60000000000</v>
      </c>
      <c r="I148" s="98">
        <v>0.7</v>
      </c>
      <c r="J148" s="104">
        <v>120000000000</v>
      </c>
      <c r="K148" s="100">
        <v>0.39</v>
      </c>
      <c r="L148" s="100">
        <v>0.6</v>
      </c>
      <c r="M148" s="103">
        <v>60000000000</v>
      </c>
      <c r="N148" s="100">
        <v>0.4</v>
      </c>
      <c r="O148" s="100">
        <v>0.49833333333333341</v>
      </c>
      <c r="P148" s="102" t="str">
        <f t="shared" ca="1" si="2"/>
        <v>Matured</v>
      </c>
    </row>
    <row r="149" spans="1:16" x14ac:dyDescent="0.25">
      <c r="A149" s="95" t="s">
        <v>430</v>
      </c>
      <c r="B149" s="96">
        <v>45105</v>
      </c>
      <c r="C149" s="21" t="s">
        <v>30</v>
      </c>
      <c r="D149" s="70" t="s">
        <v>17</v>
      </c>
      <c r="E149" s="70" t="s">
        <v>8</v>
      </c>
      <c r="F149" s="96">
        <v>45106</v>
      </c>
      <c r="G149" s="96">
        <v>45120</v>
      </c>
      <c r="H149" s="97">
        <v>60000000000</v>
      </c>
      <c r="I149" s="98">
        <v>0.75</v>
      </c>
      <c r="J149" s="104">
        <v>150000000000</v>
      </c>
      <c r="K149" s="100">
        <v>0.4</v>
      </c>
      <c r="L149" s="100">
        <v>0.65</v>
      </c>
      <c r="M149" s="103">
        <v>60000000000</v>
      </c>
      <c r="N149" s="100">
        <v>0.42</v>
      </c>
      <c r="O149" s="100">
        <v>0.53533333333333333</v>
      </c>
      <c r="P149" s="102" t="str">
        <f t="shared" ca="1" si="2"/>
        <v>Matured</v>
      </c>
    </row>
    <row r="150" spans="1:16" x14ac:dyDescent="0.25">
      <c r="A150" s="95" t="s">
        <v>431</v>
      </c>
      <c r="B150" s="96">
        <v>45105</v>
      </c>
      <c r="C150" s="21" t="s">
        <v>30</v>
      </c>
      <c r="D150" s="70" t="s">
        <v>17</v>
      </c>
      <c r="E150" s="70" t="s">
        <v>9</v>
      </c>
      <c r="F150" s="96">
        <v>45106</v>
      </c>
      <c r="G150" s="96">
        <v>45134</v>
      </c>
      <c r="H150" s="97">
        <v>60000000000</v>
      </c>
      <c r="I150" s="98">
        <v>0.9</v>
      </c>
      <c r="J150" s="104">
        <v>116000000000</v>
      </c>
      <c r="K150" s="100">
        <v>0.6</v>
      </c>
      <c r="L150" s="100">
        <v>0.8</v>
      </c>
      <c r="M150" s="103">
        <v>60000000000</v>
      </c>
      <c r="N150" s="100">
        <v>0.8</v>
      </c>
      <c r="O150" s="100">
        <v>0.72068965517241379</v>
      </c>
      <c r="P150" s="102" t="str">
        <f t="shared" ca="1" si="2"/>
        <v>Matured</v>
      </c>
    </row>
    <row r="151" spans="1:16" x14ac:dyDescent="0.25">
      <c r="A151" s="95" t="s">
        <v>432</v>
      </c>
      <c r="B151" s="96">
        <v>45105</v>
      </c>
      <c r="C151" s="21" t="s">
        <v>30</v>
      </c>
      <c r="D151" s="70" t="s">
        <v>17</v>
      </c>
      <c r="E151" s="70" t="s">
        <v>10</v>
      </c>
      <c r="F151" s="96">
        <v>45106</v>
      </c>
      <c r="G151" s="96">
        <v>45197</v>
      </c>
      <c r="H151" s="97">
        <v>50000000000</v>
      </c>
      <c r="I151" s="98">
        <v>1.4</v>
      </c>
      <c r="J151" s="104">
        <v>82000000000</v>
      </c>
      <c r="K151" s="100">
        <v>1.18</v>
      </c>
      <c r="L151" s="100">
        <v>1.37</v>
      </c>
      <c r="M151" s="103">
        <v>50000000000</v>
      </c>
      <c r="N151" s="100">
        <v>1.37</v>
      </c>
      <c r="O151" s="100">
        <v>1.295853658536585</v>
      </c>
      <c r="P151" s="102" t="str">
        <f t="shared" ca="1" si="2"/>
        <v>Matured</v>
      </c>
    </row>
    <row r="152" spans="1:16" x14ac:dyDescent="0.25">
      <c r="A152" s="95" t="s">
        <v>1422</v>
      </c>
      <c r="B152" s="96">
        <v>45105</v>
      </c>
      <c r="C152" s="21" t="s">
        <v>30</v>
      </c>
      <c r="D152" s="70" t="s">
        <v>17</v>
      </c>
      <c r="E152" s="70" t="s">
        <v>11</v>
      </c>
      <c r="F152" s="96">
        <v>45106</v>
      </c>
      <c r="G152" s="96">
        <v>45288</v>
      </c>
      <c r="H152" s="97">
        <v>10000000000</v>
      </c>
      <c r="I152" s="98">
        <v>1.43</v>
      </c>
      <c r="J152" s="104"/>
      <c r="K152" s="100"/>
      <c r="L152" s="100"/>
      <c r="M152" s="103"/>
      <c r="N152" s="100"/>
      <c r="O152" s="100"/>
      <c r="P152" s="102" t="str">
        <f t="shared" ca="1" si="2"/>
        <v>Matured</v>
      </c>
    </row>
    <row r="153" spans="1:16" x14ac:dyDescent="0.25">
      <c r="A153" s="95" t="s">
        <v>433</v>
      </c>
      <c r="B153" s="96">
        <v>45105</v>
      </c>
      <c r="C153" s="21" t="s">
        <v>30</v>
      </c>
      <c r="D153" s="70" t="s">
        <v>17</v>
      </c>
      <c r="E153" s="70" t="s">
        <v>12</v>
      </c>
      <c r="F153" s="96">
        <v>45106</v>
      </c>
      <c r="G153" s="96">
        <v>45470</v>
      </c>
      <c r="H153" s="97">
        <v>10000000000</v>
      </c>
      <c r="I153" s="98">
        <v>1.45</v>
      </c>
      <c r="J153" s="104">
        <v>200000000</v>
      </c>
      <c r="K153" s="100">
        <v>1</v>
      </c>
      <c r="L153" s="100">
        <v>1</v>
      </c>
      <c r="M153" s="103">
        <v>200000000</v>
      </c>
      <c r="N153" s="100">
        <v>1</v>
      </c>
      <c r="O153" s="100">
        <v>1</v>
      </c>
      <c r="P153" s="102" t="str">
        <f t="shared" ca="1" si="2"/>
        <v>Matured</v>
      </c>
    </row>
    <row r="154" spans="1:16" x14ac:dyDescent="0.25">
      <c r="A154" s="95" t="s">
        <v>917</v>
      </c>
      <c r="B154" s="96">
        <v>45105</v>
      </c>
      <c r="C154" s="21" t="s">
        <v>30</v>
      </c>
      <c r="D154" s="70" t="s">
        <v>16</v>
      </c>
      <c r="E154" s="70" t="s">
        <v>7</v>
      </c>
      <c r="F154" s="96">
        <v>45106</v>
      </c>
      <c r="G154" s="96">
        <v>45113</v>
      </c>
      <c r="H154" s="97">
        <v>5000000</v>
      </c>
      <c r="I154" s="98">
        <v>0.45</v>
      </c>
      <c r="J154" s="104">
        <v>14900000</v>
      </c>
      <c r="K154" s="100">
        <v>0.19</v>
      </c>
      <c r="L154" s="100">
        <v>0.3</v>
      </c>
      <c r="M154" s="27">
        <v>5000000</v>
      </c>
      <c r="N154" s="100">
        <v>0.18</v>
      </c>
      <c r="O154" s="100">
        <v>0.2302684563758389</v>
      </c>
      <c r="P154" s="102" t="str">
        <f t="shared" ca="1" si="2"/>
        <v>Matured</v>
      </c>
    </row>
    <row r="155" spans="1:16" x14ac:dyDescent="0.25">
      <c r="A155" s="95" t="s">
        <v>918</v>
      </c>
      <c r="B155" s="96">
        <v>45105</v>
      </c>
      <c r="C155" s="21" t="s">
        <v>30</v>
      </c>
      <c r="D155" s="70" t="s">
        <v>16</v>
      </c>
      <c r="E155" s="70" t="s">
        <v>8</v>
      </c>
      <c r="F155" s="96">
        <v>45106</v>
      </c>
      <c r="G155" s="96">
        <v>45120</v>
      </c>
      <c r="H155" s="97">
        <v>5000000</v>
      </c>
      <c r="I155" s="98">
        <v>0.52</v>
      </c>
      <c r="J155" s="104">
        <v>15900000</v>
      </c>
      <c r="K155" s="100">
        <v>0.2</v>
      </c>
      <c r="L155" s="100">
        <v>0.37</v>
      </c>
      <c r="M155" s="27">
        <v>5000000</v>
      </c>
      <c r="N155" s="100">
        <v>0.23</v>
      </c>
      <c r="O155" s="100">
        <v>0.26711409395973162</v>
      </c>
      <c r="P155" s="102" t="str">
        <f t="shared" ca="1" si="2"/>
        <v>Matured</v>
      </c>
    </row>
    <row r="156" spans="1:16" x14ac:dyDescent="0.25">
      <c r="A156" s="95" t="s">
        <v>919</v>
      </c>
      <c r="B156" s="96">
        <v>45105</v>
      </c>
      <c r="C156" s="21" t="s">
        <v>30</v>
      </c>
      <c r="D156" s="70" t="s">
        <v>16</v>
      </c>
      <c r="E156" s="70" t="s">
        <v>9</v>
      </c>
      <c r="F156" s="96">
        <v>45106</v>
      </c>
      <c r="G156" s="96">
        <v>45134</v>
      </c>
      <c r="H156" s="97">
        <v>5000000</v>
      </c>
      <c r="I156" s="98">
        <v>0.55000000000000004</v>
      </c>
      <c r="J156" s="104">
        <v>14900000</v>
      </c>
      <c r="K156" s="100">
        <v>0.2</v>
      </c>
      <c r="L156" s="100">
        <v>0.4</v>
      </c>
      <c r="M156" s="103">
        <v>5000000</v>
      </c>
      <c r="N156" s="100">
        <v>0.25</v>
      </c>
      <c r="O156" s="100">
        <v>0.28389261744966438</v>
      </c>
      <c r="P156" s="102" t="str">
        <f t="shared" ca="1" si="2"/>
        <v>Matured</v>
      </c>
    </row>
    <row r="157" spans="1:16" x14ac:dyDescent="0.25">
      <c r="A157" s="95" t="s">
        <v>920</v>
      </c>
      <c r="B157" s="96">
        <v>45105</v>
      </c>
      <c r="C157" s="21" t="s">
        <v>30</v>
      </c>
      <c r="D157" s="70" t="s">
        <v>16</v>
      </c>
      <c r="E157" s="70" t="s">
        <v>10</v>
      </c>
      <c r="F157" s="96">
        <v>45106</v>
      </c>
      <c r="G157" s="96">
        <v>45197</v>
      </c>
      <c r="H157" s="97">
        <v>20000000</v>
      </c>
      <c r="I157" s="98">
        <v>1.02</v>
      </c>
      <c r="J157" s="104">
        <v>21995000</v>
      </c>
      <c r="K157" s="100">
        <v>0.7</v>
      </c>
      <c r="L157" s="100">
        <v>1.01</v>
      </c>
      <c r="M157" s="103">
        <v>20000000</v>
      </c>
      <c r="N157" s="100">
        <v>1.01</v>
      </c>
      <c r="O157" s="100">
        <v>0.95462605137531253</v>
      </c>
      <c r="P157" s="102" t="str">
        <f t="shared" ca="1" si="2"/>
        <v>Matured</v>
      </c>
    </row>
    <row r="158" spans="1:16" x14ac:dyDescent="0.25">
      <c r="A158" s="95" t="s">
        <v>921</v>
      </c>
      <c r="B158" s="96">
        <v>45105</v>
      </c>
      <c r="C158" s="21" t="s">
        <v>30</v>
      </c>
      <c r="D158" s="70" t="s">
        <v>16</v>
      </c>
      <c r="E158" s="70" t="s">
        <v>11</v>
      </c>
      <c r="F158" s="96">
        <v>45106</v>
      </c>
      <c r="G158" s="96">
        <v>45288</v>
      </c>
      <c r="H158" s="97">
        <v>20000000</v>
      </c>
      <c r="I158" s="98">
        <v>1.06</v>
      </c>
      <c r="J158" s="104">
        <v>5500000</v>
      </c>
      <c r="K158" s="100">
        <v>0.95</v>
      </c>
      <c r="L158" s="100">
        <v>0.95</v>
      </c>
      <c r="M158" s="103">
        <v>5500000</v>
      </c>
      <c r="N158" s="100">
        <v>0.95</v>
      </c>
      <c r="O158" s="100">
        <v>0.95</v>
      </c>
      <c r="P158" s="102" t="str">
        <f t="shared" ca="1" si="2"/>
        <v>Matured</v>
      </c>
    </row>
    <row r="159" spans="1:16" x14ac:dyDescent="0.25">
      <c r="A159" s="95" t="s">
        <v>922</v>
      </c>
      <c r="B159" s="96">
        <v>45105</v>
      </c>
      <c r="C159" s="21" t="s">
        <v>30</v>
      </c>
      <c r="D159" s="70" t="s">
        <v>16</v>
      </c>
      <c r="E159" s="70" t="s">
        <v>12</v>
      </c>
      <c r="F159" s="96">
        <v>45106</v>
      </c>
      <c r="G159" s="96">
        <v>45470</v>
      </c>
      <c r="H159" s="97">
        <v>25000000</v>
      </c>
      <c r="I159" s="98">
        <v>1.08</v>
      </c>
      <c r="J159" s="104">
        <v>2049999.9999999998</v>
      </c>
      <c r="K159" s="100">
        <v>0.6</v>
      </c>
      <c r="L159" s="100">
        <v>0.95</v>
      </c>
      <c r="M159" s="103">
        <v>2049999.9999999998</v>
      </c>
      <c r="N159" s="100">
        <v>0.95</v>
      </c>
      <c r="O159" s="100">
        <v>0.94146341463414629</v>
      </c>
      <c r="P159" s="102" t="str">
        <f t="shared" ca="1" si="2"/>
        <v>Matured</v>
      </c>
    </row>
    <row r="160" spans="1:16" x14ac:dyDescent="0.25">
      <c r="A160" s="95" t="s">
        <v>606</v>
      </c>
      <c r="B160" s="96">
        <v>45119</v>
      </c>
      <c r="C160" s="21" t="s">
        <v>30</v>
      </c>
      <c r="D160" s="70" t="s">
        <v>17</v>
      </c>
      <c r="E160" s="70" t="s">
        <v>7</v>
      </c>
      <c r="F160" s="96">
        <v>45120</v>
      </c>
      <c r="G160" s="96">
        <v>45127</v>
      </c>
      <c r="H160" s="97">
        <v>60000000000</v>
      </c>
      <c r="I160" s="98">
        <v>0.75</v>
      </c>
      <c r="J160" s="104">
        <v>120000000000</v>
      </c>
      <c r="K160" s="100">
        <v>0.39</v>
      </c>
      <c r="L160" s="100">
        <v>0.63</v>
      </c>
      <c r="M160" s="103">
        <v>60000000000</v>
      </c>
      <c r="N160" s="100">
        <v>0.5</v>
      </c>
      <c r="O160" s="100">
        <v>0.54666666666666663</v>
      </c>
      <c r="P160" s="102" t="str">
        <f t="shared" ca="1" si="2"/>
        <v>Matured</v>
      </c>
    </row>
    <row r="161" spans="1:16" x14ac:dyDescent="0.25">
      <c r="A161" s="95" t="s">
        <v>607</v>
      </c>
      <c r="B161" s="96">
        <v>45119</v>
      </c>
      <c r="C161" s="21" t="s">
        <v>30</v>
      </c>
      <c r="D161" s="70" t="s">
        <v>17</v>
      </c>
      <c r="E161" s="70" t="s">
        <v>8</v>
      </c>
      <c r="F161" s="96">
        <v>45120</v>
      </c>
      <c r="G161" s="96">
        <v>45134</v>
      </c>
      <c r="H161" s="97">
        <v>60000000000</v>
      </c>
      <c r="I161" s="98">
        <v>0.8</v>
      </c>
      <c r="J161" s="104">
        <v>125000000000</v>
      </c>
      <c r="K161" s="100">
        <v>0.4</v>
      </c>
      <c r="L161" s="100">
        <v>0.68</v>
      </c>
      <c r="M161" s="103">
        <v>60000000000</v>
      </c>
      <c r="N161" s="100">
        <v>0.6</v>
      </c>
      <c r="O161" s="100">
        <v>0.60240000000000005</v>
      </c>
      <c r="P161" s="102" t="str">
        <f t="shared" ca="1" si="2"/>
        <v>Matured</v>
      </c>
    </row>
    <row r="162" spans="1:16" x14ac:dyDescent="0.25">
      <c r="A162" s="95" t="s">
        <v>608</v>
      </c>
      <c r="B162" s="96">
        <v>45119</v>
      </c>
      <c r="C162" s="21" t="s">
        <v>30</v>
      </c>
      <c r="D162" s="70" t="s">
        <v>17</v>
      </c>
      <c r="E162" s="70" t="s">
        <v>9</v>
      </c>
      <c r="F162" s="96">
        <v>45120</v>
      </c>
      <c r="G162" s="96">
        <v>45148</v>
      </c>
      <c r="H162" s="97">
        <v>80000000000</v>
      </c>
      <c r="I162" s="98">
        <v>0.95</v>
      </c>
      <c r="J162" s="104">
        <v>155000000000</v>
      </c>
      <c r="K162" s="100">
        <v>0.75</v>
      </c>
      <c r="L162" s="100">
        <v>0.83</v>
      </c>
      <c r="M162" s="103">
        <v>80000000000</v>
      </c>
      <c r="N162" s="100">
        <v>0.83</v>
      </c>
      <c r="O162" s="100">
        <v>0.8106451612903226</v>
      </c>
      <c r="P162" s="102" t="str">
        <f t="shared" ca="1" si="2"/>
        <v>Matured</v>
      </c>
    </row>
    <row r="163" spans="1:16" x14ac:dyDescent="0.25">
      <c r="A163" s="95" t="s">
        <v>609</v>
      </c>
      <c r="B163" s="96">
        <v>45119</v>
      </c>
      <c r="C163" s="21" t="s">
        <v>30</v>
      </c>
      <c r="D163" s="70" t="s">
        <v>17</v>
      </c>
      <c r="E163" s="70" t="s">
        <v>10</v>
      </c>
      <c r="F163" s="96">
        <v>45120</v>
      </c>
      <c r="G163" s="96">
        <v>45211</v>
      </c>
      <c r="H163" s="97">
        <v>60000000000</v>
      </c>
      <c r="I163" s="98">
        <v>1.45</v>
      </c>
      <c r="J163" s="104">
        <v>101850000000</v>
      </c>
      <c r="K163" s="100">
        <v>1</v>
      </c>
      <c r="L163" s="100">
        <v>1.41</v>
      </c>
      <c r="M163" s="103">
        <v>60000000000</v>
      </c>
      <c r="N163" s="100">
        <v>1.41</v>
      </c>
      <c r="O163" s="100">
        <v>1.3224938635247909</v>
      </c>
      <c r="P163" s="102" t="str">
        <f t="shared" ca="1" si="2"/>
        <v>Matured</v>
      </c>
    </row>
    <row r="164" spans="1:16" x14ac:dyDescent="0.25">
      <c r="A164" s="95" t="s">
        <v>610</v>
      </c>
      <c r="B164" s="96">
        <v>45119</v>
      </c>
      <c r="C164" s="21" t="s">
        <v>30</v>
      </c>
      <c r="D164" s="70" t="s">
        <v>17</v>
      </c>
      <c r="E164" s="70" t="s">
        <v>11</v>
      </c>
      <c r="F164" s="96">
        <v>45120</v>
      </c>
      <c r="G164" s="96">
        <v>45302</v>
      </c>
      <c r="H164" s="97">
        <v>10000000000</v>
      </c>
      <c r="I164" s="98">
        <v>1.48</v>
      </c>
      <c r="J164" s="104">
        <v>1000000000</v>
      </c>
      <c r="K164" s="100">
        <v>0.5</v>
      </c>
      <c r="L164" s="100">
        <v>0.5</v>
      </c>
      <c r="M164" s="103">
        <v>1000000000</v>
      </c>
      <c r="N164" s="100">
        <v>0.5</v>
      </c>
      <c r="O164" s="100">
        <v>0.5</v>
      </c>
      <c r="P164" s="102" t="str">
        <f t="shared" ca="1" si="2"/>
        <v>Matured</v>
      </c>
    </row>
    <row r="165" spans="1:16" x14ac:dyDescent="0.25">
      <c r="A165" s="95" t="s">
        <v>1423</v>
      </c>
      <c r="B165" s="96">
        <v>45119</v>
      </c>
      <c r="C165" s="21" t="s">
        <v>30</v>
      </c>
      <c r="D165" s="70" t="s">
        <v>17</v>
      </c>
      <c r="E165" s="70" t="s">
        <v>12</v>
      </c>
      <c r="F165" s="96">
        <v>45120</v>
      </c>
      <c r="G165" s="96">
        <v>45484</v>
      </c>
      <c r="H165" s="97">
        <v>10000000000</v>
      </c>
      <c r="I165" s="98">
        <v>1.5</v>
      </c>
      <c r="J165" s="104"/>
      <c r="K165" s="100"/>
      <c r="L165" s="100"/>
      <c r="M165" s="103"/>
      <c r="N165" s="100"/>
      <c r="O165" s="100"/>
      <c r="P165" s="102" t="str">
        <f t="shared" ca="1" si="2"/>
        <v>Matured</v>
      </c>
    </row>
    <row r="166" spans="1:16" x14ac:dyDescent="0.25">
      <c r="A166" s="95" t="s">
        <v>923</v>
      </c>
      <c r="B166" s="96">
        <v>45119</v>
      </c>
      <c r="C166" s="21" t="s">
        <v>30</v>
      </c>
      <c r="D166" s="70" t="s">
        <v>16</v>
      </c>
      <c r="E166" s="70" t="s">
        <v>7</v>
      </c>
      <c r="F166" s="96">
        <v>45120</v>
      </c>
      <c r="G166" s="96">
        <v>45127</v>
      </c>
      <c r="H166" s="97">
        <v>5000000</v>
      </c>
      <c r="I166" s="98">
        <v>0.45</v>
      </c>
      <c r="J166" s="104">
        <v>15900000</v>
      </c>
      <c r="K166" s="100">
        <v>0.18</v>
      </c>
      <c r="L166" s="100">
        <v>0.45</v>
      </c>
      <c r="M166" s="27">
        <v>5000000</v>
      </c>
      <c r="N166" s="100">
        <v>0.3</v>
      </c>
      <c r="O166" s="100">
        <v>0.24723270440251571</v>
      </c>
      <c r="P166" s="102" t="str">
        <f t="shared" ca="1" si="2"/>
        <v>Matured</v>
      </c>
    </row>
    <row r="167" spans="1:16" x14ac:dyDescent="0.25">
      <c r="A167" s="95" t="s">
        <v>924</v>
      </c>
      <c r="B167" s="96">
        <v>45119</v>
      </c>
      <c r="C167" s="21" t="s">
        <v>30</v>
      </c>
      <c r="D167" s="70" t="s">
        <v>16</v>
      </c>
      <c r="E167" s="70" t="s">
        <v>8</v>
      </c>
      <c r="F167" s="96">
        <v>45120</v>
      </c>
      <c r="G167" s="96">
        <v>45134</v>
      </c>
      <c r="H167" s="97">
        <v>5000000</v>
      </c>
      <c r="I167" s="98">
        <v>0.52</v>
      </c>
      <c r="J167" s="104">
        <v>14900000</v>
      </c>
      <c r="K167" s="100">
        <v>0.2</v>
      </c>
      <c r="L167" s="100">
        <v>0.52</v>
      </c>
      <c r="M167" s="27">
        <v>5000000</v>
      </c>
      <c r="N167" s="100">
        <v>0.2</v>
      </c>
      <c r="O167" s="100">
        <v>0.28301886792452829</v>
      </c>
      <c r="P167" s="102" t="str">
        <f t="shared" ca="1" si="2"/>
        <v>Matured</v>
      </c>
    </row>
    <row r="168" spans="1:16" x14ac:dyDescent="0.25">
      <c r="A168" s="95" t="s">
        <v>925</v>
      </c>
      <c r="B168" s="96">
        <v>45119</v>
      </c>
      <c r="C168" s="21" t="s">
        <v>30</v>
      </c>
      <c r="D168" s="70" t="s">
        <v>16</v>
      </c>
      <c r="E168" s="70" t="s">
        <v>9</v>
      </c>
      <c r="F168" s="96">
        <v>45120</v>
      </c>
      <c r="G168" s="96">
        <v>45148</v>
      </c>
      <c r="H168" s="97">
        <v>5000000</v>
      </c>
      <c r="I168" s="98">
        <v>0.55000000000000004</v>
      </c>
      <c r="J168" s="104">
        <v>14900000</v>
      </c>
      <c r="K168" s="100">
        <v>0.2</v>
      </c>
      <c r="L168" s="100">
        <v>0.43</v>
      </c>
      <c r="M168" s="103">
        <v>5000000</v>
      </c>
      <c r="N168" s="100">
        <v>0.23</v>
      </c>
      <c r="O168" s="100">
        <v>0.287248322147651</v>
      </c>
      <c r="P168" s="102" t="str">
        <f t="shared" ca="1" si="2"/>
        <v>Matured</v>
      </c>
    </row>
    <row r="169" spans="1:16" x14ac:dyDescent="0.25">
      <c r="A169" s="95" t="s">
        <v>926</v>
      </c>
      <c r="B169" s="96">
        <v>45119</v>
      </c>
      <c r="C169" s="21" t="s">
        <v>30</v>
      </c>
      <c r="D169" s="70" t="s">
        <v>16</v>
      </c>
      <c r="E169" s="70" t="s">
        <v>10</v>
      </c>
      <c r="F169" s="96">
        <v>45120</v>
      </c>
      <c r="G169" s="96">
        <v>45211</v>
      </c>
      <c r="H169" s="97">
        <v>20000000</v>
      </c>
      <c r="I169" s="98">
        <v>1.02</v>
      </c>
      <c r="J169" s="104">
        <v>22000000</v>
      </c>
      <c r="K169" s="100">
        <v>0.8</v>
      </c>
      <c r="L169" s="100">
        <v>1.02</v>
      </c>
      <c r="M169" s="103">
        <v>20000000</v>
      </c>
      <c r="N169" s="100">
        <v>1.02</v>
      </c>
      <c r="O169" s="100">
        <v>0.95286363636363636</v>
      </c>
      <c r="P169" s="102" t="str">
        <f t="shared" ca="1" si="2"/>
        <v>Matured</v>
      </c>
    </row>
    <row r="170" spans="1:16" x14ac:dyDescent="0.25">
      <c r="A170" s="95" t="s">
        <v>927</v>
      </c>
      <c r="B170" s="96">
        <v>45119</v>
      </c>
      <c r="C170" s="21" t="s">
        <v>30</v>
      </c>
      <c r="D170" s="70" t="s">
        <v>16</v>
      </c>
      <c r="E170" s="70" t="s">
        <v>11</v>
      </c>
      <c r="F170" s="96">
        <v>45120</v>
      </c>
      <c r="G170" s="96">
        <v>45302</v>
      </c>
      <c r="H170" s="97">
        <v>20000000</v>
      </c>
      <c r="I170" s="98">
        <v>1.06</v>
      </c>
      <c r="J170" s="104">
        <v>13500000</v>
      </c>
      <c r="K170" s="100">
        <v>0.5</v>
      </c>
      <c r="L170" s="100">
        <v>0.9</v>
      </c>
      <c r="M170" s="103">
        <v>13500000</v>
      </c>
      <c r="N170" s="100">
        <v>0.9</v>
      </c>
      <c r="O170" s="100">
        <v>0.79629629629629628</v>
      </c>
      <c r="P170" s="102" t="str">
        <f t="shared" ca="1" si="2"/>
        <v>Matured</v>
      </c>
    </row>
    <row r="171" spans="1:16" x14ac:dyDescent="0.25">
      <c r="A171" s="95" t="s">
        <v>928</v>
      </c>
      <c r="B171" s="96">
        <v>45119</v>
      </c>
      <c r="C171" s="21" t="s">
        <v>30</v>
      </c>
      <c r="D171" s="70" t="s">
        <v>16</v>
      </c>
      <c r="E171" s="70" t="s">
        <v>12</v>
      </c>
      <c r="F171" s="96">
        <v>45120</v>
      </c>
      <c r="G171" s="96">
        <v>45484</v>
      </c>
      <c r="H171" s="97">
        <v>25000000</v>
      </c>
      <c r="I171" s="98">
        <v>1.08</v>
      </c>
      <c r="J171" s="104">
        <v>11750000</v>
      </c>
      <c r="K171" s="100">
        <v>1</v>
      </c>
      <c r="L171" s="100">
        <v>1.08</v>
      </c>
      <c r="M171" s="103">
        <v>11750000</v>
      </c>
      <c r="N171" s="100">
        <v>1.08</v>
      </c>
      <c r="O171" s="100">
        <v>1.036382978723404</v>
      </c>
      <c r="P171" s="102" t="str">
        <f t="shared" ca="1" si="2"/>
        <v>Matured</v>
      </c>
    </row>
    <row r="172" spans="1:16" x14ac:dyDescent="0.25">
      <c r="A172" s="95" t="s">
        <v>364</v>
      </c>
      <c r="B172" s="96">
        <v>45126</v>
      </c>
      <c r="C172" s="21" t="s">
        <v>31</v>
      </c>
      <c r="D172" s="70" t="s">
        <v>17</v>
      </c>
      <c r="E172" s="70" t="s">
        <v>15</v>
      </c>
      <c r="F172" s="96">
        <v>45128</v>
      </c>
      <c r="G172" s="96">
        <v>45494</v>
      </c>
      <c r="H172" s="97" t="s">
        <v>35</v>
      </c>
      <c r="I172" s="98">
        <v>3.48</v>
      </c>
      <c r="J172" s="104">
        <v>28000000000</v>
      </c>
      <c r="K172" s="100">
        <v>3.6</v>
      </c>
      <c r="L172" s="100">
        <v>3.8</v>
      </c>
      <c r="M172" s="104">
        <v>28000000000</v>
      </c>
      <c r="N172" s="100"/>
      <c r="O172" s="100">
        <v>3.70714285714286</v>
      </c>
      <c r="P172" s="102" t="str">
        <f t="shared" ca="1" si="2"/>
        <v>Matured</v>
      </c>
    </row>
    <row r="173" spans="1:16" x14ac:dyDescent="0.25">
      <c r="A173" s="95" t="s">
        <v>611</v>
      </c>
      <c r="B173" s="96">
        <v>45133</v>
      </c>
      <c r="C173" s="21" t="s">
        <v>30</v>
      </c>
      <c r="D173" s="70" t="s">
        <v>17</v>
      </c>
      <c r="E173" s="70" t="s">
        <v>7</v>
      </c>
      <c r="F173" s="96">
        <v>45134</v>
      </c>
      <c r="G173" s="96">
        <v>45141</v>
      </c>
      <c r="H173" s="97">
        <v>60000000000</v>
      </c>
      <c r="I173" s="98">
        <v>0.75</v>
      </c>
      <c r="J173" s="104">
        <v>130000000000</v>
      </c>
      <c r="K173" s="100">
        <v>0.45</v>
      </c>
      <c r="L173" s="100">
        <v>0.63</v>
      </c>
      <c r="M173" s="103">
        <v>60000000000</v>
      </c>
      <c r="N173" s="100">
        <v>0.5</v>
      </c>
      <c r="O173" s="100">
        <v>0.54461538461538461</v>
      </c>
      <c r="P173" s="102" t="str">
        <f t="shared" ca="1" si="2"/>
        <v>Matured</v>
      </c>
    </row>
    <row r="174" spans="1:16" x14ac:dyDescent="0.25">
      <c r="A174" s="95" t="s">
        <v>612</v>
      </c>
      <c r="B174" s="96">
        <v>45133</v>
      </c>
      <c r="C174" s="21" t="s">
        <v>30</v>
      </c>
      <c r="D174" s="70" t="s">
        <v>17</v>
      </c>
      <c r="E174" s="70" t="s">
        <v>8</v>
      </c>
      <c r="F174" s="96">
        <v>45134</v>
      </c>
      <c r="G174" s="96">
        <v>45148</v>
      </c>
      <c r="H174" s="97">
        <v>60000000000</v>
      </c>
      <c r="I174" s="98">
        <v>0.8</v>
      </c>
      <c r="J174" s="104">
        <v>155000000000</v>
      </c>
      <c r="K174" s="100">
        <v>0.5</v>
      </c>
      <c r="L174" s="100">
        <v>0.68</v>
      </c>
      <c r="M174" s="103">
        <v>60000000000</v>
      </c>
      <c r="N174" s="100">
        <v>0.6</v>
      </c>
      <c r="O174" s="100">
        <v>0.60516129032258059</v>
      </c>
      <c r="P174" s="102" t="str">
        <f t="shared" ca="1" si="2"/>
        <v>Matured</v>
      </c>
    </row>
    <row r="175" spans="1:16" x14ac:dyDescent="0.25">
      <c r="A175" s="95" t="s">
        <v>613</v>
      </c>
      <c r="B175" s="96">
        <v>45133</v>
      </c>
      <c r="C175" s="21" t="s">
        <v>30</v>
      </c>
      <c r="D175" s="70" t="s">
        <v>17</v>
      </c>
      <c r="E175" s="70" t="s">
        <v>9</v>
      </c>
      <c r="F175" s="96">
        <v>45134</v>
      </c>
      <c r="G175" s="96">
        <v>45162</v>
      </c>
      <c r="H175" s="97">
        <v>80000000000</v>
      </c>
      <c r="I175" s="98">
        <v>0.95</v>
      </c>
      <c r="J175" s="104">
        <v>130000000000</v>
      </c>
      <c r="K175" s="100">
        <v>0.75</v>
      </c>
      <c r="L175" s="100">
        <v>0.83</v>
      </c>
      <c r="M175" s="103">
        <v>80000000000</v>
      </c>
      <c r="N175" s="100">
        <v>0.83</v>
      </c>
      <c r="O175" s="100">
        <v>0.81461538461538463</v>
      </c>
      <c r="P175" s="102" t="str">
        <f t="shared" ca="1" si="2"/>
        <v>Matured</v>
      </c>
    </row>
    <row r="176" spans="1:16" x14ac:dyDescent="0.25">
      <c r="A176" s="95" t="s">
        <v>614</v>
      </c>
      <c r="B176" s="96">
        <v>45133</v>
      </c>
      <c r="C176" s="21" t="s">
        <v>30</v>
      </c>
      <c r="D176" s="70" t="s">
        <v>17</v>
      </c>
      <c r="E176" s="70" t="s">
        <v>10</v>
      </c>
      <c r="F176" s="96">
        <v>45134</v>
      </c>
      <c r="G176" s="96">
        <v>45225</v>
      </c>
      <c r="H176" s="97">
        <v>80000000000</v>
      </c>
      <c r="I176" s="98">
        <v>1.45</v>
      </c>
      <c r="J176" s="104">
        <v>122200000000</v>
      </c>
      <c r="K176" s="100">
        <v>0.7</v>
      </c>
      <c r="L176" s="100">
        <v>1.4</v>
      </c>
      <c r="M176" s="103">
        <v>80000000000</v>
      </c>
      <c r="N176" s="100">
        <v>1.33</v>
      </c>
      <c r="O176" s="100">
        <v>1.2869476268412441</v>
      </c>
      <c r="P176" s="102" t="str">
        <f t="shared" ca="1" si="2"/>
        <v>Matured</v>
      </c>
    </row>
    <row r="177" spans="1:16" x14ac:dyDescent="0.25">
      <c r="A177" s="95" t="s">
        <v>615</v>
      </c>
      <c r="B177" s="96">
        <v>45133</v>
      </c>
      <c r="C177" s="21" t="s">
        <v>30</v>
      </c>
      <c r="D177" s="70" t="s">
        <v>17</v>
      </c>
      <c r="E177" s="70" t="s">
        <v>11</v>
      </c>
      <c r="F177" s="96">
        <v>45134</v>
      </c>
      <c r="G177" s="96">
        <v>45316</v>
      </c>
      <c r="H177" s="97">
        <v>10000000000</v>
      </c>
      <c r="I177" s="98">
        <v>1.48</v>
      </c>
      <c r="J177" s="104">
        <v>200000000</v>
      </c>
      <c r="K177" s="100">
        <v>0.9</v>
      </c>
      <c r="L177" s="100">
        <v>0.9</v>
      </c>
      <c r="M177" s="103">
        <v>200000000</v>
      </c>
      <c r="N177" s="100">
        <v>0.9</v>
      </c>
      <c r="O177" s="100">
        <v>0.9</v>
      </c>
      <c r="P177" s="102" t="str">
        <f t="shared" ca="1" si="2"/>
        <v>Matured</v>
      </c>
    </row>
    <row r="178" spans="1:16" x14ac:dyDescent="0.25">
      <c r="A178" s="95" t="s">
        <v>1424</v>
      </c>
      <c r="B178" s="96">
        <v>45133</v>
      </c>
      <c r="C178" s="21" t="s">
        <v>30</v>
      </c>
      <c r="D178" s="70" t="s">
        <v>17</v>
      </c>
      <c r="E178" s="70" t="s">
        <v>12</v>
      </c>
      <c r="F178" s="96">
        <v>45134</v>
      </c>
      <c r="G178" s="96">
        <v>45498</v>
      </c>
      <c r="H178" s="97">
        <v>10000000000</v>
      </c>
      <c r="I178" s="98">
        <v>1.5</v>
      </c>
      <c r="J178" s="104"/>
      <c r="K178" s="100"/>
      <c r="L178" s="100"/>
      <c r="M178" s="103"/>
      <c r="N178" s="100"/>
      <c r="O178" s="100"/>
      <c r="P178" s="102" t="str">
        <f t="shared" ca="1" si="2"/>
        <v>Matured</v>
      </c>
    </row>
    <row r="179" spans="1:16" x14ac:dyDescent="0.25">
      <c r="A179" s="95" t="s">
        <v>929</v>
      </c>
      <c r="B179" s="96">
        <v>45133</v>
      </c>
      <c r="C179" s="21" t="s">
        <v>30</v>
      </c>
      <c r="D179" s="70" t="s">
        <v>16</v>
      </c>
      <c r="E179" s="70" t="s">
        <v>7</v>
      </c>
      <c r="F179" s="96">
        <v>45134</v>
      </c>
      <c r="G179" s="96">
        <v>45141</v>
      </c>
      <c r="H179" s="97">
        <v>5000000</v>
      </c>
      <c r="I179" s="98">
        <v>0.45</v>
      </c>
      <c r="J179" s="104">
        <v>14900000</v>
      </c>
      <c r="K179" s="100">
        <v>0.18</v>
      </c>
      <c r="L179" s="100">
        <v>0.33</v>
      </c>
      <c r="M179" s="27">
        <v>5000000</v>
      </c>
      <c r="N179" s="100">
        <v>0.15</v>
      </c>
      <c r="O179" s="100">
        <v>0.27060402684563761</v>
      </c>
      <c r="P179" s="102" t="str">
        <f t="shared" ca="1" si="2"/>
        <v>Matured</v>
      </c>
    </row>
    <row r="180" spans="1:16" x14ac:dyDescent="0.25">
      <c r="A180" s="95" t="s">
        <v>930</v>
      </c>
      <c r="B180" s="96">
        <v>45133</v>
      </c>
      <c r="C180" s="21" t="s">
        <v>30</v>
      </c>
      <c r="D180" s="70" t="s">
        <v>16</v>
      </c>
      <c r="E180" s="70" t="s">
        <v>8</v>
      </c>
      <c r="F180" s="96">
        <v>45134</v>
      </c>
      <c r="G180" s="96">
        <v>45148</v>
      </c>
      <c r="H180" s="97">
        <v>5000000</v>
      </c>
      <c r="I180" s="98">
        <v>0.52</v>
      </c>
      <c r="J180" s="104">
        <v>9900000</v>
      </c>
      <c r="K180" s="100">
        <v>0.19</v>
      </c>
      <c r="L180" s="100">
        <v>0.4</v>
      </c>
      <c r="M180" s="27">
        <v>5000000</v>
      </c>
      <c r="N180" s="100">
        <v>0.2</v>
      </c>
      <c r="O180" s="100">
        <v>0.2638255033557047</v>
      </c>
      <c r="P180" s="102" t="str">
        <f t="shared" ca="1" si="2"/>
        <v>Matured</v>
      </c>
    </row>
    <row r="181" spans="1:16" x14ac:dyDescent="0.25">
      <c r="A181" s="95" t="s">
        <v>931</v>
      </c>
      <c r="B181" s="96">
        <v>45133</v>
      </c>
      <c r="C181" s="21" t="s">
        <v>30</v>
      </c>
      <c r="D181" s="70" t="s">
        <v>16</v>
      </c>
      <c r="E181" s="70" t="s">
        <v>9</v>
      </c>
      <c r="F181" s="96">
        <v>45134</v>
      </c>
      <c r="G181" s="96">
        <v>45162</v>
      </c>
      <c r="H181" s="97">
        <v>5000000</v>
      </c>
      <c r="I181" s="98">
        <v>0.55000000000000004</v>
      </c>
      <c r="J181" s="104">
        <v>14900000</v>
      </c>
      <c r="K181" s="100">
        <v>0.19</v>
      </c>
      <c r="L181" s="100">
        <v>0.43</v>
      </c>
      <c r="M181" s="103">
        <v>5000000</v>
      </c>
      <c r="N181" s="100">
        <v>0.25</v>
      </c>
      <c r="O181" s="100">
        <v>0.29067114093959728</v>
      </c>
      <c r="P181" s="102" t="str">
        <f t="shared" ca="1" si="2"/>
        <v>Matured</v>
      </c>
    </row>
    <row r="182" spans="1:16" x14ac:dyDescent="0.25">
      <c r="A182" s="95" t="s">
        <v>932</v>
      </c>
      <c r="B182" s="96">
        <v>45133</v>
      </c>
      <c r="C182" s="21" t="s">
        <v>30</v>
      </c>
      <c r="D182" s="70" t="s">
        <v>16</v>
      </c>
      <c r="E182" s="70" t="s">
        <v>10</v>
      </c>
      <c r="F182" s="96">
        <v>45134</v>
      </c>
      <c r="G182" s="96">
        <v>45225</v>
      </c>
      <c r="H182" s="97">
        <v>20000000</v>
      </c>
      <c r="I182" s="98">
        <v>1.02</v>
      </c>
      <c r="J182" s="104">
        <v>28126000</v>
      </c>
      <c r="K182" s="100">
        <v>0.5</v>
      </c>
      <c r="L182" s="100">
        <v>1.02</v>
      </c>
      <c r="M182" s="103">
        <v>20000000</v>
      </c>
      <c r="N182" s="100">
        <v>1.02</v>
      </c>
      <c r="O182" s="100">
        <v>0.94217094503306553</v>
      </c>
      <c r="P182" s="102" t="str">
        <f t="shared" ca="1" si="2"/>
        <v>Matured</v>
      </c>
    </row>
    <row r="183" spans="1:16" x14ac:dyDescent="0.25">
      <c r="A183" s="95" t="s">
        <v>933</v>
      </c>
      <c r="B183" s="96">
        <v>45133</v>
      </c>
      <c r="C183" s="21" t="s">
        <v>30</v>
      </c>
      <c r="D183" s="70" t="s">
        <v>16</v>
      </c>
      <c r="E183" s="70" t="s">
        <v>11</v>
      </c>
      <c r="F183" s="96">
        <v>45134</v>
      </c>
      <c r="G183" s="96">
        <v>45316</v>
      </c>
      <c r="H183" s="97">
        <v>20000000</v>
      </c>
      <c r="I183" s="98">
        <v>1.06</v>
      </c>
      <c r="J183" s="104">
        <v>600000</v>
      </c>
      <c r="K183" s="100">
        <v>0.53</v>
      </c>
      <c r="L183" s="100">
        <v>0.53</v>
      </c>
      <c r="M183" s="103">
        <v>600000</v>
      </c>
      <c r="N183" s="100">
        <v>0.53</v>
      </c>
      <c r="O183" s="100">
        <v>0.53</v>
      </c>
      <c r="P183" s="102" t="str">
        <f t="shared" ca="1" si="2"/>
        <v>Matured</v>
      </c>
    </row>
    <row r="184" spans="1:16" x14ac:dyDescent="0.25">
      <c r="A184" s="95" t="s">
        <v>934</v>
      </c>
      <c r="B184" s="96">
        <v>45133</v>
      </c>
      <c r="C184" s="21" t="s">
        <v>30</v>
      </c>
      <c r="D184" s="70" t="s">
        <v>16</v>
      </c>
      <c r="E184" s="70" t="s">
        <v>12</v>
      </c>
      <c r="F184" s="96">
        <v>45134</v>
      </c>
      <c r="G184" s="96">
        <v>45498</v>
      </c>
      <c r="H184" s="97">
        <v>25000000</v>
      </c>
      <c r="I184" s="98">
        <v>1.08</v>
      </c>
      <c r="J184" s="104">
        <v>31747000</v>
      </c>
      <c r="K184" s="100">
        <v>0.75</v>
      </c>
      <c r="L184" s="100">
        <v>1.07</v>
      </c>
      <c r="M184" s="103">
        <v>25000000</v>
      </c>
      <c r="N184" s="100">
        <v>1.07</v>
      </c>
      <c r="O184" s="100">
        <v>1.020576747409204</v>
      </c>
      <c r="P184" s="102" t="str">
        <f t="shared" ca="1" si="2"/>
        <v>Matured</v>
      </c>
    </row>
    <row r="185" spans="1:16" x14ac:dyDescent="0.25">
      <c r="A185" s="95" t="s">
        <v>434</v>
      </c>
      <c r="B185" s="96">
        <v>45147</v>
      </c>
      <c r="C185" s="21" t="s">
        <v>30</v>
      </c>
      <c r="D185" s="70" t="s">
        <v>17</v>
      </c>
      <c r="E185" s="70" t="s">
        <v>7</v>
      </c>
      <c r="F185" s="96">
        <v>45148</v>
      </c>
      <c r="G185" s="96">
        <v>45155</v>
      </c>
      <c r="H185" s="97">
        <v>60000000000</v>
      </c>
      <c r="I185" s="98">
        <v>0.75</v>
      </c>
      <c r="J185" s="104">
        <v>158000000000</v>
      </c>
      <c r="K185" s="100">
        <v>0.4</v>
      </c>
      <c r="L185" s="100">
        <v>0.6</v>
      </c>
      <c r="M185" s="103">
        <v>60000000000</v>
      </c>
      <c r="N185" s="100">
        <v>0.55000000000000004</v>
      </c>
      <c r="O185" s="100">
        <v>0.53417721518987338</v>
      </c>
      <c r="P185" s="102" t="str">
        <f t="shared" ca="1" si="2"/>
        <v>Matured</v>
      </c>
    </row>
    <row r="186" spans="1:16" x14ac:dyDescent="0.25">
      <c r="A186" s="95" t="s">
        <v>435</v>
      </c>
      <c r="B186" s="96">
        <v>45147</v>
      </c>
      <c r="C186" s="21" t="s">
        <v>30</v>
      </c>
      <c r="D186" s="70" t="s">
        <v>17</v>
      </c>
      <c r="E186" s="70" t="s">
        <v>8</v>
      </c>
      <c r="F186" s="96">
        <v>45148</v>
      </c>
      <c r="G186" s="96">
        <v>45162</v>
      </c>
      <c r="H186" s="97">
        <v>60000000000</v>
      </c>
      <c r="I186" s="98">
        <v>0.8</v>
      </c>
      <c r="J186" s="104">
        <v>155000000000</v>
      </c>
      <c r="K186" s="100">
        <v>0.45</v>
      </c>
      <c r="L186" s="100">
        <v>0.65</v>
      </c>
      <c r="M186" s="103">
        <v>60000000000</v>
      </c>
      <c r="N186" s="100">
        <v>0.65</v>
      </c>
      <c r="O186" s="100">
        <v>0.59677419354838712</v>
      </c>
      <c r="P186" s="102" t="str">
        <f t="shared" ca="1" si="2"/>
        <v>Matured</v>
      </c>
    </row>
    <row r="187" spans="1:16" x14ac:dyDescent="0.25">
      <c r="A187" s="95" t="s">
        <v>436</v>
      </c>
      <c r="B187" s="96">
        <v>45147</v>
      </c>
      <c r="C187" s="21" t="s">
        <v>30</v>
      </c>
      <c r="D187" s="70" t="s">
        <v>17</v>
      </c>
      <c r="E187" s="70" t="s">
        <v>9</v>
      </c>
      <c r="F187" s="96">
        <v>45148</v>
      </c>
      <c r="G187" s="96">
        <v>45176</v>
      </c>
      <c r="H187" s="97">
        <v>80000000000</v>
      </c>
      <c r="I187" s="98">
        <v>0.95</v>
      </c>
      <c r="J187" s="104">
        <v>136000000000</v>
      </c>
      <c r="K187" s="100">
        <v>0.75</v>
      </c>
      <c r="L187" s="100">
        <v>0.85</v>
      </c>
      <c r="M187" s="103">
        <v>80000000000</v>
      </c>
      <c r="N187" s="100">
        <v>0.8</v>
      </c>
      <c r="O187" s="100">
        <v>0.81617647058823528</v>
      </c>
      <c r="P187" s="102" t="str">
        <f t="shared" ca="1" si="2"/>
        <v>Matured</v>
      </c>
    </row>
    <row r="188" spans="1:16" x14ac:dyDescent="0.25">
      <c r="A188" s="95" t="s">
        <v>437</v>
      </c>
      <c r="B188" s="96">
        <v>45147</v>
      </c>
      <c r="C188" s="21" t="s">
        <v>30</v>
      </c>
      <c r="D188" s="70" t="s">
        <v>17</v>
      </c>
      <c r="E188" s="70" t="s">
        <v>10</v>
      </c>
      <c r="F188" s="96">
        <v>45148</v>
      </c>
      <c r="G188" s="96">
        <v>45239</v>
      </c>
      <c r="H188" s="97">
        <v>100000000000</v>
      </c>
      <c r="I188" s="98">
        <v>1.45</v>
      </c>
      <c r="J188" s="104">
        <v>161950000000</v>
      </c>
      <c r="K188" s="100">
        <v>1</v>
      </c>
      <c r="L188" s="100">
        <v>1.4</v>
      </c>
      <c r="M188" s="103">
        <v>100000000000</v>
      </c>
      <c r="N188" s="100">
        <v>1.3</v>
      </c>
      <c r="O188" s="100">
        <v>1.2968817536276629</v>
      </c>
      <c r="P188" s="102" t="str">
        <f t="shared" ca="1" si="2"/>
        <v>Matured</v>
      </c>
    </row>
    <row r="189" spans="1:16" x14ac:dyDescent="0.25">
      <c r="A189" s="95" t="s">
        <v>1427</v>
      </c>
      <c r="B189" s="96">
        <v>45147</v>
      </c>
      <c r="C189" s="21" t="s">
        <v>30</v>
      </c>
      <c r="D189" s="70" t="s">
        <v>17</v>
      </c>
      <c r="E189" s="70" t="s">
        <v>11</v>
      </c>
      <c r="F189" s="96">
        <v>45148</v>
      </c>
      <c r="G189" s="96">
        <v>45330</v>
      </c>
      <c r="H189" s="97">
        <v>10000000000</v>
      </c>
      <c r="I189" s="98">
        <v>1.48</v>
      </c>
      <c r="J189" s="104"/>
      <c r="K189" s="100"/>
      <c r="L189" s="100"/>
      <c r="M189" s="103"/>
      <c r="N189" s="100"/>
      <c r="O189" s="100"/>
      <c r="P189" s="102" t="str">
        <f t="shared" ca="1" si="2"/>
        <v>Matured</v>
      </c>
    </row>
    <row r="190" spans="1:16" x14ac:dyDescent="0.25">
      <c r="A190" s="95" t="s">
        <v>438</v>
      </c>
      <c r="B190" s="96">
        <v>45147</v>
      </c>
      <c r="C190" s="21" t="s">
        <v>30</v>
      </c>
      <c r="D190" s="70" t="s">
        <v>17</v>
      </c>
      <c r="E190" s="70" t="s">
        <v>12</v>
      </c>
      <c r="F190" s="96">
        <v>45148</v>
      </c>
      <c r="G190" s="96">
        <v>45512</v>
      </c>
      <c r="H190" s="97">
        <v>10000000000</v>
      </c>
      <c r="I190" s="98">
        <v>1.5</v>
      </c>
      <c r="J190" s="104">
        <v>2460000000</v>
      </c>
      <c r="K190" s="100">
        <v>1.47</v>
      </c>
      <c r="L190" s="100">
        <v>1.5</v>
      </c>
      <c r="M190" s="103">
        <v>2460000000</v>
      </c>
      <c r="N190" s="100">
        <v>1.5</v>
      </c>
      <c r="O190" s="100">
        <v>1.4724390243902441</v>
      </c>
      <c r="P190" s="102" t="str">
        <f t="shared" ca="1" si="2"/>
        <v>Matured</v>
      </c>
    </row>
    <row r="191" spans="1:16" x14ac:dyDescent="0.25">
      <c r="A191" s="95" t="s">
        <v>935</v>
      </c>
      <c r="B191" s="96">
        <v>45147</v>
      </c>
      <c r="C191" s="21" t="s">
        <v>30</v>
      </c>
      <c r="D191" s="70" t="s">
        <v>16</v>
      </c>
      <c r="E191" s="70" t="s">
        <v>7</v>
      </c>
      <c r="F191" s="96">
        <v>45148</v>
      </c>
      <c r="G191" s="96">
        <v>45155</v>
      </c>
      <c r="H191" s="97">
        <v>5000000</v>
      </c>
      <c r="I191" s="98">
        <v>0.45</v>
      </c>
      <c r="J191" s="104">
        <v>10900000</v>
      </c>
      <c r="K191" s="100">
        <v>0.15</v>
      </c>
      <c r="L191" s="100">
        <v>0.3</v>
      </c>
      <c r="M191" s="27">
        <v>5000000</v>
      </c>
      <c r="N191" s="100">
        <v>0.18</v>
      </c>
      <c r="O191" s="100">
        <v>0.17724770642201829</v>
      </c>
      <c r="P191" s="102" t="str">
        <f t="shared" ca="1" si="2"/>
        <v>Matured</v>
      </c>
    </row>
    <row r="192" spans="1:16" x14ac:dyDescent="0.25">
      <c r="A192" s="95" t="s">
        <v>936</v>
      </c>
      <c r="B192" s="96">
        <v>45147</v>
      </c>
      <c r="C192" s="21" t="s">
        <v>30</v>
      </c>
      <c r="D192" s="70" t="s">
        <v>16</v>
      </c>
      <c r="E192" s="70" t="s">
        <v>8</v>
      </c>
      <c r="F192" s="96">
        <v>45148</v>
      </c>
      <c r="G192" s="96">
        <v>45162</v>
      </c>
      <c r="H192" s="97">
        <v>5000000</v>
      </c>
      <c r="I192" s="98">
        <v>0.52</v>
      </c>
      <c r="J192" s="104">
        <v>9900000</v>
      </c>
      <c r="K192" s="100">
        <v>0.19</v>
      </c>
      <c r="L192" s="100">
        <v>0.2</v>
      </c>
      <c r="M192" s="27">
        <v>5000000</v>
      </c>
      <c r="N192" s="100">
        <v>0.25</v>
      </c>
      <c r="O192" s="100">
        <v>0.19505050505050511</v>
      </c>
      <c r="P192" s="102" t="str">
        <f t="shared" ca="1" si="2"/>
        <v>Matured</v>
      </c>
    </row>
    <row r="193" spans="1:16" x14ac:dyDescent="0.25">
      <c r="A193" s="95" t="s">
        <v>937</v>
      </c>
      <c r="B193" s="96">
        <v>45147</v>
      </c>
      <c r="C193" s="21" t="s">
        <v>30</v>
      </c>
      <c r="D193" s="70" t="s">
        <v>16</v>
      </c>
      <c r="E193" s="70" t="s">
        <v>9</v>
      </c>
      <c r="F193" s="96">
        <v>45148</v>
      </c>
      <c r="G193" s="96">
        <v>45176</v>
      </c>
      <c r="H193" s="97">
        <v>5000000</v>
      </c>
      <c r="I193" s="98">
        <v>0.55000000000000004</v>
      </c>
      <c r="J193" s="104">
        <v>9900000</v>
      </c>
      <c r="K193" s="100">
        <v>0.19</v>
      </c>
      <c r="L193" s="100">
        <v>0.25</v>
      </c>
      <c r="M193" s="103">
        <v>5000000</v>
      </c>
      <c r="N193" s="100">
        <v>0.25</v>
      </c>
      <c r="O193" s="100">
        <v>0.22030303030303031</v>
      </c>
      <c r="P193" s="102" t="str">
        <f t="shared" ca="1" si="2"/>
        <v>Matured</v>
      </c>
    </row>
    <row r="194" spans="1:16" x14ac:dyDescent="0.25">
      <c r="A194" s="95" t="s">
        <v>938</v>
      </c>
      <c r="B194" s="96">
        <v>45147</v>
      </c>
      <c r="C194" s="21" t="s">
        <v>30</v>
      </c>
      <c r="D194" s="70" t="s">
        <v>16</v>
      </c>
      <c r="E194" s="70" t="s">
        <v>10</v>
      </c>
      <c r="F194" s="96">
        <v>45148</v>
      </c>
      <c r="G194" s="96">
        <v>45239</v>
      </c>
      <c r="H194" s="97">
        <v>20000000</v>
      </c>
      <c r="I194" s="98">
        <v>1.02</v>
      </c>
      <c r="J194" s="104">
        <v>44875000</v>
      </c>
      <c r="K194" s="100">
        <v>0.2</v>
      </c>
      <c r="L194" s="100">
        <v>1.02</v>
      </c>
      <c r="M194" s="103">
        <v>20000000</v>
      </c>
      <c r="N194" s="100">
        <v>1</v>
      </c>
      <c r="O194" s="100">
        <v>0.7515320334261838</v>
      </c>
      <c r="P194" s="102" t="str">
        <f t="shared" ca="1" si="2"/>
        <v>Matured</v>
      </c>
    </row>
    <row r="195" spans="1:16" x14ac:dyDescent="0.25">
      <c r="A195" s="95" t="s">
        <v>939</v>
      </c>
      <c r="B195" s="96">
        <v>45147</v>
      </c>
      <c r="C195" s="21" t="s">
        <v>30</v>
      </c>
      <c r="D195" s="70" t="s">
        <v>16</v>
      </c>
      <c r="E195" s="70" t="s">
        <v>11</v>
      </c>
      <c r="F195" s="96">
        <v>45148</v>
      </c>
      <c r="G195" s="96">
        <v>45330</v>
      </c>
      <c r="H195" s="97">
        <v>20000000</v>
      </c>
      <c r="I195" s="98">
        <v>1.06</v>
      </c>
      <c r="J195" s="104">
        <v>23560000</v>
      </c>
      <c r="K195" s="100">
        <v>1.02</v>
      </c>
      <c r="L195" s="100">
        <v>1.06</v>
      </c>
      <c r="M195" s="103">
        <v>20000000</v>
      </c>
      <c r="N195" s="100">
        <v>1.06</v>
      </c>
      <c r="O195" s="100">
        <v>1.0345331069609509</v>
      </c>
      <c r="P195" s="102" t="str">
        <f t="shared" ca="1" si="2"/>
        <v>Matured</v>
      </c>
    </row>
    <row r="196" spans="1:16" x14ac:dyDescent="0.25">
      <c r="A196" s="95" t="s">
        <v>940</v>
      </c>
      <c r="B196" s="96">
        <v>45147</v>
      </c>
      <c r="C196" s="21" t="s">
        <v>30</v>
      </c>
      <c r="D196" s="70" t="s">
        <v>16</v>
      </c>
      <c r="E196" s="70" t="s">
        <v>12</v>
      </c>
      <c r="F196" s="96">
        <v>45148</v>
      </c>
      <c r="G196" s="96">
        <v>45512</v>
      </c>
      <c r="H196" s="97">
        <v>25000000</v>
      </c>
      <c r="I196" s="98">
        <v>1.08</v>
      </c>
      <c r="J196" s="104">
        <v>38344000</v>
      </c>
      <c r="K196" s="100">
        <v>0.75</v>
      </c>
      <c r="L196" s="100">
        <v>1.08</v>
      </c>
      <c r="M196" s="103">
        <v>25000000</v>
      </c>
      <c r="N196" s="100">
        <v>1.03</v>
      </c>
      <c r="O196" s="100">
        <v>1.0253103484247861</v>
      </c>
      <c r="P196" s="102" t="str">
        <f t="shared" ca="1" si="2"/>
        <v>Matured</v>
      </c>
    </row>
    <row r="197" spans="1:16" x14ac:dyDescent="0.25">
      <c r="A197" s="95" t="s">
        <v>616</v>
      </c>
      <c r="B197" s="96">
        <v>45154</v>
      </c>
      <c r="C197" s="21" t="s">
        <v>30</v>
      </c>
      <c r="D197" s="70" t="s">
        <v>17</v>
      </c>
      <c r="E197" s="70" t="s">
        <v>7</v>
      </c>
      <c r="F197" s="96">
        <v>45155</v>
      </c>
      <c r="G197" s="96">
        <v>45162</v>
      </c>
      <c r="H197" s="97">
        <v>60000000000</v>
      </c>
      <c r="I197" s="98">
        <v>0.75</v>
      </c>
      <c r="J197" s="104">
        <v>145000000000</v>
      </c>
      <c r="K197" s="100">
        <v>0.4</v>
      </c>
      <c r="L197" s="100">
        <v>0.57999999999999996</v>
      </c>
      <c r="M197" s="104">
        <v>60000000000</v>
      </c>
      <c r="N197" s="100">
        <v>0.48</v>
      </c>
      <c r="O197" s="100">
        <v>0.5148275862068965</v>
      </c>
      <c r="P197" s="102" t="str">
        <f t="shared" ref="P197:P260" ca="1" si="3">IF(AND(G197 &gt; TODAY(), M197 &lt;&gt; ""), "Outstanding", "Matured")</f>
        <v>Matured</v>
      </c>
    </row>
    <row r="198" spans="1:16" x14ac:dyDescent="0.25">
      <c r="A198" s="95" t="s">
        <v>617</v>
      </c>
      <c r="B198" s="96">
        <v>45154</v>
      </c>
      <c r="C198" s="21" t="s">
        <v>30</v>
      </c>
      <c r="D198" s="70" t="s">
        <v>17</v>
      </c>
      <c r="E198" s="70" t="s">
        <v>8</v>
      </c>
      <c r="F198" s="96">
        <v>45155</v>
      </c>
      <c r="G198" s="96">
        <v>45169</v>
      </c>
      <c r="H198" s="97">
        <v>60000000000</v>
      </c>
      <c r="I198" s="98">
        <v>0.8</v>
      </c>
      <c r="J198" s="104">
        <v>145000000000</v>
      </c>
      <c r="K198" s="100">
        <v>0.5</v>
      </c>
      <c r="L198" s="100">
        <v>0.63</v>
      </c>
      <c r="M198" s="103">
        <v>60000000000</v>
      </c>
      <c r="N198" s="100">
        <v>0.55000000000000004</v>
      </c>
      <c r="O198" s="100">
        <v>0.57103448275862068</v>
      </c>
      <c r="P198" s="102" t="str">
        <f t="shared" ca="1" si="3"/>
        <v>Matured</v>
      </c>
    </row>
    <row r="199" spans="1:16" x14ac:dyDescent="0.25">
      <c r="A199" s="95" t="s">
        <v>618</v>
      </c>
      <c r="B199" s="96">
        <v>45154</v>
      </c>
      <c r="C199" s="21" t="s">
        <v>30</v>
      </c>
      <c r="D199" s="70" t="s">
        <v>17</v>
      </c>
      <c r="E199" s="70" t="s">
        <v>9</v>
      </c>
      <c r="F199" s="96">
        <v>45155</v>
      </c>
      <c r="G199" s="96">
        <v>45183</v>
      </c>
      <c r="H199" s="97">
        <v>80000000000</v>
      </c>
      <c r="I199" s="98">
        <v>0.95</v>
      </c>
      <c r="J199" s="104">
        <v>120000000000</v>
      </c>
      <c r="K199" s="100">
        <v>0.8</v>
      </c>
      <c r="L199" s="100">
        <v>0.95</v>
      </c>
      <c r="M199" s="103">
        <v>80000000000</v>
      </c>
      <c r="N199" s="100">
        <v>0.8</v>
      </c>
      <c r="O199" s="100">
        <v>0.85</v>
      </c>
      <c r="P199" s="102" t="str">
        <f t="shared" ca="1" si="3"/>
        <v>Matured</v>
      </c>
    </row>
    <row r="200" spans="1:16" x14ac:dyDescent="0.25">
      <c r="A200" s="95" t="s">
        <v>619</v>
      </c>
      <c r="B200" s="96">
        <v>45154</v>
      </c>
      <c r="C200" s="21" t="s">
        <v>30</v>
      </c>
      <c r="D200" s="70" t="s">
        <v>17</v>
      </c>
      <c r="E200" s="70" t="s">
        <v>10</v>
      </c>
      <c r="F200" s="96">
        <v>45155</v>
      </c>
      <c r="G200" s="96">
        <v>45246</v>
      </c>
      <c r="H200" s="97">
        <v>120000000000</v>
      </c>
      <c r="I200" s="98">
        <v>1.45</v>
      </c>
      <c r="J200" s="104">
        <v>133490000000.00002</v>
      </c>
      <c r="K200" s="100">
        <v>0.7</v>
      </c>
      <c r="L200" s="100">
        <v>1.4</v>
      </c>
      <c r="M200" s="103">
        <v>120000000000</v>
      </c>
      <c r="N200" s="100">
        <v>1.3</v>
      </c>
      <c r="O200" s="100">
        <v>1.2758783429470371</v>
      </c>
      <c r="P200" s="102" t="str">
        <f t="shared" ca="1" si="3"/>
        <v>Matured</v>
      </c>
    </row>
    <row r="201" spans="1:16" x14ac:dyDescent="0.25">
      <c r="A201" s="95" t="s">
        <v>1428</v>
      </c>
      <c r="B201" s="96">
        <v>45154</v>
      </c>
      <c r="C201" s="21" t="s">
        <v>30</v>
      </c>
      <c r="D201" s="70" t="s">
        <v>17</v>
      </c>
      <c r="E201" s="70" t="s">
        <v>11</v>
      </c>
      <c r="F201" s="96">
        <v>45155</v>
      </c>
      <c r="G201" s="96">
        <v>45337</v>
      </c>
      <c r="H201" s="97">
        <v>10000000000</v>
      </c>
      <c r="I201" s="98">
        <v>1.48</v>
      </c>
      <c r="J201" s="104"/>
      <c r="K201" s="100"/>
      <c r="L201" s="100"/>
      <c r="M201" s="103"/>
      <c r="N201" s="100"/>
      <c r="O201" s="100"/>
      <c r="P201" s="102" t="str">
        <f t="shared" ca="1" si="3"/>
        <v>Matured</v>
      </c>
    </row>
    <row r="202" spans="1:16" x14ac:dyDescent="0.25">
      <c r="A202" s="95" t="s">
        <v>1429</v>
      </c>
      <c r="B202" s="96">
        <v>45154</v>
      </c>
      <c r="C202" s="21" t="s">
        <v>30</v>
      </c>
      <c r="D202" s="70" t="s">
        <v>17</v>
      </c>
      <c r="E202" s="70" t="s">
        <v>12</v>
      </c>
      <c r="F202" s="96">
        <v>45155</v>
      </c>
      <c r="G202" s="96">
        <v>45519</v>
      </c>
      <c r="H202" s="97">
        <v>10000000000</v>
      </c>
      <c r="I202" s="98">
        <v>1.5</v>
      </c>
      <c r="J202" s="104"/>
      <c r="K202" s="100"/>
      <c r="L202" s="100"/>
      <c r="M202" s="103"/>
      <c r="N202" s="100"/>
      <c r="O202" s="100"/>
      <c r="P202" s="102" t="str">
        <f t="shared" ca="1" si="3"/>
        <v>Matured</v>
      </c>
    </row>
    <row r="203" spans="1:16" x14ac:dyDescent="0.25">
      <c r="A203" s="95" t="s">
        <v>365</v>
      </c>
      <c r="B203" s="96">
        <v>45154</v>
      </c>
      <c r="C203" s="21" t="s">
        <v>31</v>
      </c>
      <c r="D203" s="70" t="s">
        <v>17</v>
      </c>
      <c r="E203" s="70" t="s">
        <v>18</v>
      </c>
      <c r="F203" s="96">
        <v>45156</v>
      </c>
      <c r="G203" s="96">
        <v>45887</v>
      </c>
      <c r="H203" s="97" t="s">
        <v>35</v>
      </c>
      <c r="I203" s="98">
        <v>4</v>
      </c>
      <c r="J203" s="104">
        <v>28000000000</v>
      </c>
      <c r="K203" s="100">
        <v>4.25</v>
      </c>
      <c r="L203" s="100">
        <v>4.3</v>
      </c>
      <c r="M203" s="103">
        <v>28000000000</v>
      </c>
      <c r="N203" s="100"/>
      <c r="O203" s="100">
        <v>4.28571428571429</v>
      </c>
      <c r="P203" s="102" t="str">
        <f t="shared" ca="1" si="3"/>
        <v>Matured</v>
      </c>
    </row>
    <row r="204" spans="1:16" x14ac:dyDescent="0.25">
      <c r="A204" s="95" t="s">
        <v>941</v>
      </c>
      <c r="B204" s="96">
        <v>45154</v>
      </c>
      <c r="C204" s="21" t="s">
        <v>30</v>
      </c>
      <c r="D204" s="70" t="s">
        <v>16</v>
      </c>
      <c r="E204" s="70" t="s">
        <v>7</v>
      </c>
      <c r="F204" s="96">
        <v>45155</v>
      </c>
      <c r="G204" s="96">
        <v>45162</v>
      </c>
      <c r="H204" s="97">
        <v>5000000</v>
      </c>
      <c r="I204" s="98">
        <v>0.45</v>
      </c>
      <c r="J204" s="104">
        <v>10900000</v>
      </c>
      <c r="K204" s="100">
        <v>0.18</v>
      </c>
      <c r="L204" s="100">
        <v>0.3</v>
      </c>
      <c r="M204" s="103">
        <v>5000000</v>
      </c>
      <c r="N204" s="100">
        <v>0.18</v>
      </c>
      <c r="O204" s="100">
        <v>0.1910091743119266</v>
      </c>
      <c r="P204" s="102" t="str">
        <f t="shared" ca="1" si="3"/>
        <v>Matured</v>
      </c>
    </row>
    <row r="205" spans="1:16" x14ac:dyDescent="0.25">
      <c r="A205" s="95" t="s">
        <v>942</v>
      </c>
      <c r="B205" s="96">
        <v>45154</v>
      </c>
      <c r="C205" s="21" t="s">
        <v>30</v>
      </c>
      <c r="D205" s="70" t="s">
        <v>16</v>
      </c>
      <c r="E205" s="70" t="s">
        <v>8</v>
      </c>
      <c r="F205" s="96">
        <v>45155</v>
      </c>
      <c r="G205" s="96">
        <v>45169</v>
      </c>
      <c r="H205" s="97">
        <v>5000000</v>
      </c>
      <c r="I205" s="98">
        <v>0.52</v>
      </c>
      <c r="J205" s="104">
        <v>9900000</v>
      </c>
      <c r="K205" s="100">
        <v>0.19</v>
      </c>
      <c r="L205" s="100">
        <v>0.2</v>
      </c>
      <c r="M205" s="103">
        <v>5000000</v>
      </c>
      <c r="N205" s="100">
        <v>0.2</v>
      </c>
      <c r="O205" s="100">
        <v>0.19505050505050511</v>
      </c>
      <c r="P205" s="102" t="str">
        <f t="shared" ca="1" si="3"/>
        <v>Matured</v>
      </c>
    </row>
    <row r="206" spans="1:16" x14ac:dyDescent="0.25">
      <c r="A206" s="95" t="s">
        <v>943</v>
      </c>
      <c r="B206" s="96">
        <v>45154</v>
      </c>
      <c r="C206" s="21" t="s">
        <v>30</v>
      </c>
      <c r="D206" s="70" t="s">
        <v>16</v>
      </c>
      <c r="E206" s="70" t="s">
        <v>9</v>
      </c>
      <c r="F206" s="96">
        <v>45155</v>
      </c>
      <c r="G206" s="96">
        <v>45183</v>
      </c>
      <c r="H206" s="97">
        <v>5000000</v>
      </c>
      <c r="I206" s="98">
        <v>0.55000000000000004</v>
      </c>
      <c r="J206" s="104">
        <v>5000000</v>
      </c>
      <c r="K206" s="100">
        <v>0.25</v>
      </c>
      <c r="L206" s="100">
        <v>0.25</v>
      </c>
      <c r="M206" s="103">
        <v>5000000</v>
      </c>
      <c r="N206" s="100">
        <v>0.25</v>
      </c>
      <c r="O206" s="100">
        <v>0.25</v>
      </c>
      <c r="P206" s="102" t="str">
        <f t="shared" ca="1" si="3"/>
        <v>Matured</v>
      </c>
    </row>
    <row r="207" spans="1:16" x14ac:dyDescent="0.25">
      <c r="A207" s="95" t="s">
        <v>944</v>
      </c>
      <c r="B207" s="96">
        <v>45154</v>
      </c>
      <c r="C207" s="21" t="s">
        <v>30</v>
      </c>
      <c r="D207" s="70" t="s">
        <v>16</v>
      </c>
      <c r="E207" s="70" t="s">
        <v>10</v>
      </c>
      <c r="F207" s="96">
        <v>45155</v>
      </c>
      <c r="G207" s="96">
        <v>45246</v>
      </c>
      <c r="H207" s="97">
        <v>20000000</v>
      </c>
      <c r="I207" s="98">
        <v>1.02</v>
      </c>
      <c r="J207" s="104">
        <v>44875000</v>
      </c>
      <c r="K207" s="100">
        <v>0.2</v>
      </c>
      <c r="L207" s="100">
        <v>1.02</v>
      </c>
      <c r="M207" s="103">
        <v>20000000</v>
      </c>
      <c r="N207" s="100">
        <v>1</v>
      </c>
      <c r="O207" s="100">
        <v>0.72789908966502048</v>
      </c>
      <c r="P207" s="102" t="str">
        <f t="shared" ca="1" si="3"/>
        <v>Matured</v>
      </c>
    </row>
    <row r="208" spans="1:16" x14ac:dyDescent="0.25">
      <c r="A208" s="95" t="s">
        <v>945</v>
      </c>
      <c r="B208" s="96">
        <v>45154</v>
      </c>
      <c r="C208" s="21" t="s">
        <v>30</v>
      </c>
      <c r="D208" s="70" t="s">
        <v>16</v>
      </c>
      <c r="E208" s="70" t="s">
        <v>11</v>
      </c>
      <c r="F208" s="96">
        <v>45155</v>
      </c>
      <c r="G208" s="96">
        <v>45337</v>
      </c>
      <c r="H208" s="97">
        <v>25000000</v>
      </c>
      <c r="I208" s="98">
        <v>1.06</v>
      </c>
      <c r="J208" s="104">
        <v>3481000</v>
      </c>
      <c r="K208" s="100">
        <v>1</v>
      </c>
      <c r="L208" s="100">
        <v>1.06</v>
      </c>
      <c r="M208" s="103">
        <v>3481000</v>
      </c>
      <c r="N208" s="100">
        <v>1.06</v>
      </c>
      <c r="O208" s="100">
        <v>1.0255271473714449</v>
      </c>
      <c r="P208" s="102" t="str">
        <f t="shared" ca="1" si="3"/>
        <v>Matured</v>
      </c>
    </row>
    <row r="209" spans="1:16" x14ac:dyDescent="0.25">
      <c r="A209" s="95" t="s">
        <v>946</v>
      </c>
      <c r="B209" s="96">
        <v>45154</v>
      </c>
      <c r="C209" s="21" t="s">
        <v>30</v>
      </c>
      <c r="D209" s="70" t="s">
        <v>16</v>
      </c>
      <c r="E209" s="70" t="s">
        <v>12</v>
      </c>
      <c r="F209" s="96">
        <v>45155</v>
      </c>
      <c r="G209" s="96">
        <v>45519</v>
      </c>
      <c r="H209" s="97">
        <v>30000000</v>
      </c>
      <c r="I209" s="98">
        <v>1.08</v>
      </c>
      <c r="J209" s="104">
        <v>10800000</v>
      </c>
      <c r="K209" s="100">
        <v>1</v>
      </c>
      <c r="L209" s="100">
        <v>1.05</v>
      </c>
      <c r="M209" s="103">
        <v>10800000</v>
      </c>
      <c r="N209" s="100">
        <v>1.05</v>
      </c>
      <c r="O209" s="100">
        <v>1.0462962962962961</v>
      </c>
      <c r="P209" s="102" t="str">
        <f t="shared" ca="1" si="3"/>
        <v>Matured</v>
      </c>
    </row>
    <row r="210" spans="1:16" x14ac:dyDescent="0.25">
      <c r="A210" s="95" t="s">
        <v>620</v>
      </c>
      <c r="B210" s="96">
        <v>45161</v>
      </c>
      <c r="C210" s="21" t="s">
        <v>30</v>
      </c>
      <c r="D210" s="70" t="s">
        <v>17</v>
      </c>
      <c r="E210" s="70" t="s">
        <v>7</v>
      </c>
      <c r="F210" s="96">
        <v>45162</v>
      </c>
      <c r="G210" s="96">
        <v>45169</v>
      </c>
      <c r="H210" s="97">
        <v>60000000000</v>
      </c>
      <c r="I210" s="98">
        <v>0.75</v>
      </c>
      <c r="J210" s="104">
        <v>220000000000</v>
      </c>
      <c r="K210" s="100">
        <v>0.35</v>
      </c>
      <c r="L210" s="100">
        <v>0.6</v>
      </c>
      <c r="M210" s="103">
        <v>60000000000</v>
      </c>
      <c r="N210" s="100">
        <v>0.4</v>
      </c>
      <c r="O210" s="100">
        <v>0.46272727272727271</v>
      </c>
      <c r="P210" s="102" t="str">
        <f t="shared" ca="1" si="3"/>
        <v>Matured</v>
      </c>
    </row>
    <row r="211" spans="1:16" x14ac:dyDescent="0.25">
      <c r="A211" s="95" t="s">
        <v>621</v>
      </c>
      <c r="B211" s="96">
        <v>45161</v>
      </c>
      <c r="C211" s="21" t="s">
        <v>30</v>
      </c>
      <c r="D211" s="70" t="s">
        <v>17</v>
      </c>
      <c r="E211" s="70" t="s">
        <v>8</v>
      </c>
      <c r="F211" s="96">
        <v>45162</v>
      </c>
      <c r="G211" s="96">
        <v>45176</v>
      </c>
      <c r="H211" s="97">
        <v>60000000000</v>
      </c>
      <c r="I211" s="98">
        <v>0.8</v>
      </c>
      <c r="J211" s="104">
        <v>175000000000</v>
      </c>
      <c r="K211" s="100">
        <v>0.4</v>
      </c>
      <c r="L211" s="100">
        <v>0.7</v>
      </c>
      <c r="M211" s="103">
        <v>60000000000</v>
      </c>
      <c r="N211" s="100">
        <v>0.5</v>
      </c>
      <c r="O211" s="100">
        <v>0.53857142857142859</v>
      </c>
      <c r="P211" s="102" t="str">
        <f t="shared" ca="1" si="3"/>
        <v>Matured</v>
      </c>
    </row>
    <row r="212" spans="1:16" x14ac:dyDescent="0.25">
      <c r="A212" s="95" t="s">
        <v>622</v>
      </c>
      <c r="B212" s="96">
        <v>45161</v>
      </c>
      <c r="C212" s="21" t="s">
        <v>30</v>
      </c>
      <c r="D212" s="70" t="s">
        <v>17</v>
      </c>
      <c r="E212" s="70" t="s">
        <v>9</v>
      </c>
      <c r="F212" s="96">
        <v>45162</v>
      </c>
      <c r="G212" s="96">
        <v>45190</v>
      </c>
      <c r="H212" s="97">
        <v>80000000000</v>
      </c>
      <c r="I212" s="98">
        <v>0.95</v>
      </c>
      <c r="J212" s="104">
        <v>130000000000</v>
      </c>
      <c r="K212" s="100">
        <v>0.55000000000000004</v>
      </c>
      <c r="L212" s="100">
        <v>0.8</v>
      </c>
      <c r="M212" s="103">
        <v>80000000000</v>
      </c>
      <c r="N212" s="100">
        <v>0.8</v>
      </c>
      <c r="O212" s="100">
        <v>0.72307692307692306</v>
      </c>
      <c r="P212" s="102" t="str">
        <f t="shared" ca="1" si="3"/>
        <v>Matured</v>
      </c>
    </row>
    <row r="213" spans="1:16" x14ac:dyDescent="0.25">
      <c r="A213" s="95" t="s">
        <v>623</v>
      </c>
      <c r="B213" s="96">
        <v>45161</v>
      </c>
      <c r="C213" s="21" t="s">
        <v>30</v>
      </c>
      <c r="D213" s="70" t="s">
        <v>17</v>
      </c>
      <c r="E213" s="70" t="s">
        <v>10</v>
      </c>
      <c r="F213" s="96">
        <v>45162</v>
      </c>
      <c r="G213" s="96">
        <v>45253</v>
      </c>
      <c r="H213" s="97">
        <v>120000000000</v>
      </c>
      <c r="I213" s="98">
        <v>1.45</v>
      </c>
      <c r="J213" s="104">
        <v>190907000000</v>
      </c>
      <c r="K213" s="100">
        <v>0.5</v>
      </c>
      <c r="L213" s="100">
        <v>1.3</v>
      </c>
      <c r="M213" s="103">
        <v>120000000000</v>
      </c>
      <c r="N213" s="100">
        <v>1.3</v>
      </c>
      <c r="O213" s="100">
        <v>1.2191459715987361</v>
      </c>
      <c r="P213" s="102" t="str">
        <f t="shared" ca="1" si="3"/>
        <v>Matured</v>
      </c>
    </row>
    <row r="214" spans="1:16" x14ac:dyDescent="0.25">
      <c r="A214" s="95" t="s">
        <v>1425</v>
      </c>
      <c r="B214" s="96">
        <v>45161</v>
      </c>
      <c r="C214" s="21" t="s">
        <v>30</v>
      </c>
      <c r="D214" s="70" t="s">
        <v>17</v>
      </c>
      <c r="E214" s="70" t="s">
        <v>11</v>
      </c>
      <c r="F214" s="96">
        <v>45162</v>
      </c>
      <c r="G214" s="96">
        <v>45344</v>
      </c>
      <c r="H214" s="97">
        <v>10000000000</v>
      </c>
      <c r="I214" s="98">
        <v>1.48</v>
      </c>
      <c r="J214" s="104"/>
      <c r="K214" s="100"/>
      <c r="L214" s="100"/>
      <c r="M214" s="103"/>
      <c r="N214" s="100"/>
      <c r="O214" s="100"/>
      <c r="P214" s="102" t="str">
        <f t="shared" ca="1" si="3"/>
        <v>Matured</v>
      </c>
    </row>
    <row r="215" spans="1:16" x14ac:dyDescent="0.25">
      <c r="A215" s="95" t="s">
        <v>1426</v>
      </c>
      <c r="B215" s="96">
        <v>45161</v>
      </c>
      <c r="C215" s="21" t="s">
        <v>30</v>
      </c>
      <c r="D215" s="70" t="s">
        <v>17</v>
      </c>
      <c r="E215" s="70" t="s">
        <v>12</v>
      </c>
      <c r="F215" s="96">
        <v>45162</v>
      </c>
      <c r="G215" s="96">
        <v>45526</v>
      </c>
      <c r="H215" s="97">
        <v>10000000000</v>
      </c>
      <c r="I215" s="98">
        <v>1.5</v>
      </c>
      <c r="J215" s="104"/>
      <c r="K215" s="100"/>
      <c r="L215" s="100"/>
      <c r="M215" s="103"/>
      <c r="N215" s="100"/>
      <c r="O215" s="100"/>
      <c r="P215" s="102" t="str">
        <f t="shared" ca="1" si="3"/>
        <v>Matured</v>
      </c>
    </row>
    <row r="216" spans="1:16" x14ac:dyDescent="0.25">
      <c r="A216" s="95" t="s">
        <v>947</v>
      </c>
      <c r="B216" s="96">
        <v>45161</v>
      </c>
      <c r="C216" s="21" t="s">
        <v>30</v>
      </c>
      <c r="D216" s="70" t="s">
        <v>16</v>
      </c>
      <c r="E216" s="70" t="s">
        <v>7</v>
      </c>
      <c r="F216" s="96">
        <v>45162</v>
      </c>
      <c r="G216" s="96">
        <v>45169</v>
      </c>
      <c r="H216" s="97">
        <v>5000000</v>
      </c>
      <c r="I216" s="98">
        <v>0.45</v>
      </c>
      <c r="J216" s="104">
        <v>13900000</v>
      </c>
      <c r="K216" s="100">
        <v>0.18</v>
      </c>
      <c r="L216" s="100">
        <v>0.45</v>
      </c>
      <c r="M216" s="103">
        <v>5000000</v>
      </c>
      <c r="N216" s="100">
        <v>0.18</v>
      </c>
      <c r="O216" s="100">
        <v>0.24330935251798561</v>
      </c>
      <c r="P216" s="102" t="str">
        <f t="shared" ca="1" si="3"/>
        <v>Matured</v>
      </c>
    </row>
    <row r="217" spans="1:16" x14ac:dyDescent="0.25">
      <c r="A217" s="95" t="s">
        <v>948</v>
      </c>
      <c r="B217" s="96">
        <v>45161</v>
      </c>
      <c r="C217" s="21" t="s">
        <v>30</v>
      </c>
      <c r="D217" s="70" t="s">
        <v>16</v>
      </c>
      <c r="E217" s="70" t="s">
        <v>8</v>
      </c>
      <c r="F217" s="96">
        <v>45162</v>
      </c>
      <c r="G217" s="96">
        <v>45176</v>
      </c>
      <c r="H217" s="97">
        <v>5000000</v>
      </c>
      <c r="I217" s="98">
        <v>0.52</v>
      </c>
      <c r="J217" s="104">
        <v>13900000</v>
      </c>
      <c r="K217" s="100">
        <v>0.19</v>
      </c>
      <c r="L217" s="100">
        <v>0.45</v>
      </c>
      <c r="M217" s="103">
        <v>5000000</v>
      </c>
      <c r="N217" s="100">
        <v>0.2</v>
      </c>
      <c r="O217" s="100">
        <v>0.26841726618705042</v>
      </c>
      <c r="P217" s="102" t="str">
        <f t="shared" ca="1" si="3"/>
        <v>Matured</v>
      </c>
    </row>
    <row r="218" spans="1:16" x14ac:dyDescent="0.25">
      <c r="A218" s="95" t="s">
        <v>949</v>
      </c>
      <c r="B218" s="96">
        <v>45161</v>
      </c>
      <c r="C218" s="21" t="s">
        <v>30</v>
      </c>
      <c r="D218" s="70" t="s">
        <v>16</v>
      </c>
      <c r="E218" s="70" t="s">
        <v>9</v>
      </c>
      <c r="F218" s="96">
        <v>45162</v>
      </c>
      <c r="G218" s="96">
        <v>45190</v>
      </c>
      <c r="H218" s="97">
        <v>5000000</v>
      </c>
      <c r="I218" s="98">
        <v>0.55000000000000004</v>
      </c>
      <c r="J218" s="104">
        <v>13900000</v>
      </c>
      <c r="K218" s="100">
        <v>0.19</v>
      </c>
      <c r="L218" s="100">
        <v>0.5</v>
      </c>
      <c r="M218" s="103">
        <v>5000000</v>
      </c>
      <c r="N218" s="100">
        <v>0.25</v>
      </c>
      <c r="O218" s="100">
        <v>0.30079136690647479</v>
      </c>
      <c r="P218" s="102" t="str">
        <f t="shared" ca="1" si="3"/>
        <v>Matured</v>
      </c>
    </row>
    <row r="219" spans="1:16" x14ac:dyDescent="0.25">
      <c r="A219" s="95" t="s">
        <v>950</v>
      </c>
      <c r="B219" s="96">
        <v>45161</v>
      </c>
      <c r="C219" s="21" t="s">
        <v>30</v>
      </c>
      <c r="D219" s="70" t="s">
        <v>16</v>
      </c>
      <c r="E219" s="70" t="s">
        <v>10</v>
      </c>
      <c r="F219" s="96">
        <v>45162</v>
      </c>
      <c r="G219" s="96">
        <v>45253</v>
      </c>
      <c r="H219" s="97">
        <v>30000000</v>
      </c>
      <c r="I219" s="98">
        <v>1.02</v>
      </c>
      <c r="J219" s="104">
        <v>3976000</v>
      </c>
      <c r="K219" s="100">
        <v>0.2</v>
      </c>
      <c r="L219" s="100">
        <v>1.02</v>
      </c>
      <c r="M219" s="103">
        <v>3976000</v>
      </c>
      <c r="N219" s="100">
        <v>1.02</v>
      </c>
      <c r="O219" s="100">
        <v>0.72899899396378265</v>
      </c>
      <c r="P219" s="102" t="str">
        <f t="shared" ca="1" si="3"/>
        <v>Matured</v>
      </c>
    </row>
    <row r="220" spans="1:16" x14ac:dyDescent="0.25">
      <c r="A220" s="95" t="s">
        <v>951</v>
      </c>
      <c r="B220" s="96">
        <v>45161</v>
      </c>
      <c r="C220" s="21" t="s">
        <v>30</v>
      </c>
      <c r="D220" s="70" t="s">
        <v>16</v>
      </c>
      <c r="E220" s="70" t="s">
        <v>11</v>
      </c>
      <c r="F220" s="96">
        <v>45162</v>
      </c>
      <c r="G220" s="96">
        <v>45344</v>
      </c>
      <c r="H220" s="97">
        <v>25000000</v>
      </c>
      <c r="I220" s="98">
        <v>1.06</v>
      </c>
      <c r="J220" s="104">
        <v>8100000</v>
      </c>
      <c r="K220" s="100">
        <v>1</v>
      </c>
      <c r="L220" s="100">
        <v>1.06</v>
      </c>
      <c r="M220" s="103">
        <v>8100000</v>
      </c>
      <c r="N220" s="100">
        <v>1.06</v>
      </c>
      <c r="O220" s="100">
        <v>1.037037037037037</v>
      </c>
      <c r="P220" s="102" t="str">
        <f t="shared" ca="1" si="3"/>
        <v>Matured</v>
      </c>
    </row>
    <row r="221" spans="1:16" x14ac:dyDescent="0.25">
      <c r="A221" s="95" t="s">
        <v>952</v>
      </c>
      <c r="B221" s="96">
        <v>45161</v>
      </c>
      <c r="C221" s="21" t="s">
        <v>30</v>
      </c>
      <c r="D221" s="70" t="s">
        <v>16</v>
      </c>
      <c r="E221" s="70" t="s">
        <v>12</v>
      </c>
      <c r="F221" s="96">
        <v>45162</v>
      </c>
      <c r="G221" s="96">
        <v>45526</v>
      </c>
      <c r="H221" s="97">
        <v>30000000</v>
      </c>
      <c r="I221" s="98">
        <v>1.08</v>
      </c>
      <c r="J221" s="104">
        <v>48150000</v>
      </c>
      <c r="K221" s="100">
        <v>1.02</v>
      </c>
      <c r="L221" s="100">
        <v>1.08</v>
      </c>
      <c r="M221" s="103">
        <v>30000000</v>
      </c>
      <c r="N221" s="100">
        <v>1.05</v>
      </c>
      <c r="O221" s="100">
        <v>1.0366770508826579</v>
      </c>
      <c r="P221" s="102" t="str">
        <f t="shared" ca="1" si="3"/>
        <v>Matured</v>
      </c>
    </row>
    <row r="222" spans="1:16" x14ac:dyDescent="0.25">
      <c r="A222" s="95" t="s">
        <v>624</v>
      </c>
      <c r="B222" s="96">
        <v>45168</v>
      </c>
      <c r="C222" s="21" t="s">
        <v>30</v>
      </c>
      <c r="D222" s="70" t="s">
        <v>17</v>
      </c>
      <c r="E222" s="70" t="s">
        <v>7</v>
      </c>
      <c r="F222" s="96">
        <v>45169</v>
      </c>
      <c r="G222" s="96">
        <v>45176</v>
      </c>
      <c r="H222" s="97">
        <v>60000000000</v>
      </c>
      <c r="I222" s="98">
        <v>0.75</v>
      </c>
      <c r="J222" s="104">
        <v>205000000000</v>
      </c>
      <c r="K222" s="100">
        <v>0.39</v>
      </c>
      <c r="L222" s="100">
        <v>0.73</v>
      </c>
      <c r="M222" s="103">
        <v>60000000000</v>
      </c>
      <c r="N222" s="100">
        <v>0.45</v>
      </c>
      <c r="O222" s="100">
        <v>0.57268292682926825</v>
      </c>
      <c r="P222" s="102" t="str">
        <f t="shared" ca="1" si="3"/>
        <v>Matured</v>
      </c>
    </row>
    <row r="223" spans="1:16" x14ac:dyDescent="0.25">
      <c r="A223" s="95" t="s">
        <v>625</v>
      </c>
      <c r="B223" s="96">
        <v>45168</v>
      </c>
      <c r="C223" s="21" t="s">
        <v>30</v>
      </c>
      <c r="D223" s="70" t="s">
        <v>17</v>
      </c>
      <c r="E223" s="70" t="s">
        <v>8</v>
      </c>
      <c r="F223" s="96">
        <v>45169</v>
      </c>
      <c r="G223" s="96">
        <v>45183</v>
      </c>
      <c r="H223" s="97">
        <v>60000000000</v>
      </c>
      <c r="I223" s="98">
        <v>0.8</v>
      </c>
      <c r="J223" s="104">
        <v>130000000000</v>
      </c>
      <c r="K223" s="100">
        <v>0.4</v>
      </c>
      <c r="L223" s="100">
        <v>0.68</v>
      </c>
      <c r="M223" s="103">
        <v>60000000000</v>
      </c>
      <c r="N223" s="100">
        <v>0.5</v>
      </c>
      <c r="O223" s="100">
        <v>0.56000000000000005</v>
      </c>
      <c r="P223" s="102" t="str">
        <f t="shared" ca="1" si="3"/>
        <v>Matured</v>
      </c>
    </row>
    <row r="224" spans="1:16" x14ac:dyDescent="0.25">
      <c r="A224" s="95" t="s">
        <v>626</v>
      </c>
      <c r="B224" s="96">
        <v>45168</v>
      </c>
      <c r="C224" s="21" t="s">
        <v>30</v>
      </c>
      <c r="D224" s="70" t="s">
        <v>17</v>
      </c>
      <c r="E224" s="70" t="s">
        <v>9</v>
      </c>
      <c r="F224" s="96">
        <v>45169</v>
      </c>
      <c r="G224" s="96">
        <v>45197</v>
      </c>
      <c r="H224" s="97">
        <v>80000000000</v>
      </c>
      <c r="I224" s="98">
        <v>0.95</v>
      </c>
      <c r="J224" s="104">
        <v>135000000000</v>
      </c>
      <c r="K224" s="100">
        <v>0.55000000000000004</v>
      </c>
      <c r="L224" s="100">
        <v>0.83</v>
      </c>
      <c r="M224" s="103">
        <v>80000000000</v>
      </c>
      <c r="N224" s="100">
        <v>0.83</v>
      </c>
      <c r="O224" s="100">
        <v>0.73814814814814811</v>
      </c>
      <c r="P224" s="102" t="str">
        <f t="shared" ca="1" si="3"/>
        <v>Matured</v>
      </c>
    </row>
    <row r="225" spans="1:16" x14ac:dyDescent="0.25">
      <c r="A225" s="95" t="s">
        <v>627</v>
      </c>
      <c r="B225" s="96">
        <v>45168</v>
      </c>
      <c r="C225" s="21" t="s">
        <v>30</v>
      </c>
      <c r="D225" s="70" t="s">
        <v>17</v>
      </c>
      <c r="E225" s="70" t="s">
        <v>10</v>
      </c>
      <c r="F225" s="96">
        <v>45169</v>
      </c>
      <c r="G225" s="96">
        <v>45260</v>
      </c>
      <c r="H225" s="97">
        <v>120000000000</v>
      </c>
      <c r="I225" s="98">
        <v>1.45</v>
      </c>
      <c r="J225" s="104">
        <v>160000000000</v>
      </c>
      <c r="K225" s="100">
        <v>1.05</v>
      </c>
      <c r="L225" s="100">
        <v>1.33</v>
      </c>
      <c r="M225" s="103">
        <v>120000000000</v>
      </c>
      <c r="N225" s="100">
        <v>1.33</v>
      </c>
      <c r="O225" s="100">
        <v>1.2250000000000001</v>
      </c>
      <c r="P225" s="102" t="str">
        <f t="shared" ca="1" si="3"/>
        <v>Matured</v>
      </c>
    </row>
    <row r="226" spans="1:16" x14ac:dyDescent="0.25">
      <c r="A226" s="95" t="s">
        <v>1430</v>
      </c>
      <c r="B226" s="96">
        <v>45168</v>
      </c>
      <c r="C226" s="21" t="s">
        <v>30</v>
      </c>
      <c r="D226" s="70" t="s">
        <v>17</v>
      </c>
      <c r="E226" s="70" t="s">
        <v>11</v>
      </c>
      <c r="F226" s="96">
        <v>45169</v>
      </c>
      <c r="G226" s="96">
        <v>45351</v>
      </c>
      <c r="H226" s="97">
        <v>10000000000</v>
      </c>
      <c r="I226" s="98">
        <v>1.48</v>
      </c>
      <c r="J226" s="104"/>
      <c r="K226" s="100"/>
      <c r="L226" s="100"/>
      <c r="M226" s="103"/>
      <c r="N226" s="100"/>
      <c r="O226" s="100"/>
      <c r="P226" s="102" t="str">
        <f t="shared" ca="1" si="3"/>
        <v>Matured</v>
      </c>
    </row>
    <row r="227" spans="1:16" x14ac:dyDescent="0.25">
      <c r="A227" s="95" t="s">
        <v>1431</v>
      </c>
      <c r="B227" s="96">
        <v>45168</v>
      </c>
      <c r="C227" s="21" t="s">
        <v>30</v>
      </c>
      <c r="D227" s="70" t="s">
        <v>17</v>
      </c>
      <c r="E227" s="70" t="s">
        <v>12</v>
      </c>
      <c r="F227" s="96">
        <v>45169</v>
      </c>
      <c r="G227" s="96">
        <v>45533</v>
      </c>
      <c r="H227" s="97">
        <v>10000000000</v>
      </c>
      <c r="I227" s="98">
        <v>1.5</v>
      </c>
      <c r="J227" s="104"/>
      <c r="K227" s="100"/>
      <c r="L227" s="100"/>
      <c r="M227" s="103"/>
      <c r="N227" s="100"/>
      <c r="O227" s="100"/>
      <c r="P227" s="102" t="str">
        <f t="shared" ca="1" si="3"/>
        <v>Matured</v>
      </c>
    </row>
    <row r="228" spans="1:16" x14ac:dyDescent="0.25">
      <c r="A228" s="95" t="s">
        <v>953</v>
      </c>
      <c r="B228" s="96">
        <v>45168</v>
      </c>
      <c r="C228" s="21" t="s">
        <v>30</v>
      </c>
      <c r="D228" s="70" t="s">
        <v>16</v>
      </c>
      <c r="E228" s="70" t="s">
        <v>7</v>
      </c>
      <c r="F228" s="96">
        <v>45169</v>
      </c>
      <c r="G228" s="96">
        <v>45176</v>
      </c>
      <c r="H228" s="97">
        <v>5000000</v>
      </c>
      <c r="I228" s="98">
        <v>0.45</v>
      </c>
      <c r="J228" s="104">
        <v>4900000</v>
      </c>
      <c r="K228" s="100">
        <v>0.18</v>
      </c>
      <c r="L228" s="100">
        <v>0.18</v>
      </c>
      <c r="M228" s="103">
        <v>4900000</v>
      </c>
      <c r="N228" s="100">
        <v>0.18</v>
      </c>
      <c r="O228" s="100">
        <v>0.18</v>
      </c>
      <c r="P228" s="102" t="str">
        <f t="shared" ca="1" si="3"/>
        <v>Matured</v>
      </c>
    </row>
    <row r="229" spans="1:16" x14ac:dyDescent="0.25">
      <c r="A229" s="95" t="s">
        <v>954</v>
      </c>
      <c r="B229" s="96">
        <v>45168</v>
      </c>
      <c r="C229" s="21" t="s">
        <v>30</v>
      </c>
      <c r="D229" s="70" t="s">
        <v>16</v>
      </c>
      <c r="E229" s="70" t="s">
        <v>8</v>
      </c>
      <c r="F229" s="96">
        <v>45169</v>
      </c>
      <c r="G229" s="96">
        <v>45183</v>
      </c>
      <c r="H229" s="97">
        <v>5000000</v>
      </c>
      <c r="I229" s="98">
        <v>0.52</v>
      </c>
      <c r="J229" s="104">
        <v>4900000</v>
      </c>
      <c r="K229" s="100">
        <v>0.19</v>
      </c>
      <c r="L229" s="100">
        <v>0.19</v>
      </c>
      <c r="M229" s="103">
        <v>4900000</v>
      </c>
      <c r="N229" s="100">
        <v>0.19</v>
      </c>
      <c r="O229" s="100">
        <v>0.19</v>
      </c>
      <c r="P229" s="102" t="str">
        <f t="shared" ca="1" si="3"/>
        <v>Matured</v>
      </c>
    </row>
    <row r="230" spans="1:16" x14ac:dyDescent="0.25">
      <c r="A230" s="95" t="s">
        <v>955</v>
      </c>
      <c r="B230" s="96">
        <v>45168</v>
      </c>
      <c r="C230" s="21" t="s">
        <v>30</v>
      </c>
      <c r="D230" s="70" t="s">
        <v>16</v>
      </c>
      <c r="E230" s="70" t="s">
        <v>9</v>
      </c>
      <c r="F230" s="96">
        <v>45169</v>
      </c>
      <c r="G230" s="96">
        <v>45197</v>
      </c>
      <c r="H230" s="97">
        <v>5000000</v>
      </c>
      <c r="I230" s="98">
        <v>0.55000000000000004</v>
      </c>
      <c r="J230" s="104">
        <v>4900000</v>
      </c>
      <c r="K230" s="100">
        <v>0.19</v>
      </c>
      <c r="L230" s="100">
        <v>0.19</v>
      </c>
      <c r="M230" s="103">
        <v>4900000</v>
      </c>
      <c r="N230" s="100">
        <v>0.19</v>
      </c>
      <c r="O230" s="100">
        <v>0.19</v>
      </c>
      <c r="P230" s="102" t="str">
        <f t="shared" ca="1" si="3"/>
        <v>Matured</v>
      </c>
    </row>
    <row r="231" spans="1:16" x14ac:dyDescent="0.25">
      <c r="A231" s="95" t="s">
        <v>956</v>
      </c>
      <c r="B231" s="96">
        <v>45168</v>
      </c>
      <c r="C231" s="21" t="s">
        <v>30</v>
      </c>
      <c r="D231" s="70" t="s">
        <v>16</v>
      </c>
      <c r="E231" s="70" t="s">
        <v>10</v>
      </c>
      <c r="F231" s="96">
        <v>45169</v>
      </c>
      <c r="G231" s="96">
        <v>45260</v>
      </c>
      <c r="H231" s="97">
        <v>30000000</v>
      </c>
      <c r="I231" s="98">
        <v>1.02</v>
      </c>
      <c r="J231" s="104">
        <v>109000</v>
      </c>
      <c r="K231" s="100">
        <v>0.7</v>
      </c>
      <c r="L231" s="100">
        <v>0.7</v>
      </c>
      <c r="M231" s="103">
        <v>109000</v>
      </c>
      <c r="N231" s="100">
        <v>0.7</v>
      </c>
      <c r="O231" s="100">
        <v>0.7</v>
      </c>
      <c r="P231" s="102" t="str">
        <f t="shared" ca="1" si="3"/>
        <v>Matured</v>
      </c>
    </row>
    <row r="232" spans="1:16" x14ac:dyDescent="0.25">
      <c r="A232" s="95" t="s">
        <v>957</v>
      </c>
      <c r="B232" s="96">
        <v>45168</v>
      </c>
      <c r="C232" s="21" t="s">
        <v>30</v>
      </c>
      <c r="D232" s="70" t="s">
        <v>16</v>
      </c>
      <c r="E232" s="70" t="s">
        <v>11</v>
      </c>
      <c r="F232" s="96">
        <v>45169</v>
      </c>
      <c r="G232" s="96">
        <v>45351</v>
      </c>
      <c r="H232" s="97">
        <v>25000000</v>
      </c>
      <c r="I232" s="98">
        <v>1.06</v>
      </c>
      <c r="J232" s="104">
        <v>35000000</v>
      </c>
      <c r="K232" s="100">
        <v>1</v>
      </c>
      <c r="L232" s="100">
        <v>1.05</v>
      </c>
      <c r="M232" s="103">
        <v>25000000</v>
      </c>
      <c r="N232" s="100">
        <v>1.05</v>
      </c>
      <c r="O232" s="100">
        <v>1.028571428571428</v>
      </c>
      <c r="P232" s="102" t="str">
        <f t="shared" ca="1" si="3"/>
        <v>Matured</v>
      </c>
    </row>
    <row r="233" spans="1:16" x14ac:dyDescent="0.25">
      <c r="A233" s="95" t="s">
        <v>958</v>
      </c>
      <c r="B233" s="96">
        <v>45168</v>
      </c>
      <c r="C233" s="21" t="s">
        <v>30</v>
      </c>
      <c r="D233" s="70" t="s">
        <v>16</v>
      </c>
      <c r="E233" s="70" t="s">
        <v>12</v>
      </c>
      <c r="F233" s="96">
        <v>45169</v>
      </c>
      <c r="G233" s="96">
        <v>45533</v>
      </c>
      <c r="H233" s="97">
        <v>30000000</v>
      </c>
      <c r="I233" s="98">
        <v>1.08</v>
      </c>
      <c r="J233" s="104">
        <v>38050000</v>
      </c>
      <c r="K233" s="100">
        <v>1.02</v>
      </c>
      <c r="L233" s="100">
        <v>1.06</v>
      </c>
      <c r="M233" s="103">
        <v>30000000</v>
      </c>
      <c r="N233" s="100">
        <v>1.06</v>
      </c>
      <c r="O233" s="100">
        <v>1.054717477003942</v>
      </c>
      <c r="P233" s="102" t="str">
        <f t="shared" ca="1" si="3"/>
        <v>Matured</v>
      </c>
    </row>
    <row r="234" spans="1:16" x14ac:dyDescent="0.25">
      <c r="A234" s="95" t="s">
        <v>439</v>
      </c>
      <c r="B234" s="96">
        <v>45175</v>
      </c>
      <c r="C234" s="21" t="s">
        <v>30</v>
      </c>
      <c r="D234" s="70" t="s">
        <v>17</v>
      </c>
      <c r="E234" s="70" t="s">
        <v>7</v>
      </c>
      <c r="F234" s="96">
        <v>45176</v>
      </c>
      <c r="G234" s="96">
        <v>45183</v>
      </c>
      <c r="H234" s="97">
        <v>120000000000</v>
      </c>
      <c r="I234" s="98">
        <v>0.6</v>
      </c>
      <c r="J234" s="104">
        <v>195000000000</v>
      </c>
      <c r="K234" s="100">
        <v>0.39</v>
      </c>
      <c r="L234" s="100">
        <v>0.5</v>
      </c>
      <c r="M234" s="103">
        <v>120000000000</v>
      </c>
      <c r="N234" s="100">
        <v>0.45</v>
      </c>
      <c r="O234" s="100">
        <v>0.44</v>
      </c>
      <c r="P234" s="102" t="str">
        <f t="shared" ca="1" si="3"/>
        <v>Matured</v>
      </c>
    </row>
    <row r="235" spans="1:16" x14ac:dyDescent="0.25">
      <c r="A235" s="95" t="s">
        <v>440</v>
      </c>
      <c r="B235" s="96">
        <v>45175</v>
      </c>
      <c r="C235" s="21" t="s">
        <v>30</v>
      </c>
      <c r="D235" s="70" t="s">
        <v>17</v>
      </c>
      <c r="E235" s="70" t="s">
        <v>8</v>
      </c>
      <c r="F235" s="96">
        <v>45176</v>
      </c>
      <c r="G235" s="96">
        <v>45190</v>
      </c>
      <c r="H235" s="97">
        <v>120000000000</v>
      </c>
      <c r="I235" s="98">
        <v>0.65</v>
      </c>
      <c r="J235" s="104">
        <v>165000000000</v>
      </c>
      <c r="K235" s="100">
        <v>0.45</v>
      </c>
      <c r="L235" s="100">
        <v>0.5</v>
      </c>
      <c r="M235" s="103">
        <v>120000000000</v>
      </c>
      <c r="N235" s="100">
        <v>0.5</v>
      </c>
      <c r="O235" s="100">
        <v>0.49242424242424238</v>
      </c>
      <c r="P235" s="102" t="str">
        <f t="shared" ca="1" si="3"/>
        <v>Matured</v>
      </c>
    </row>
    <row r="236" spans="1:16" x14ac:dyDescent="0.25">
      <c r="A236" s="95" t="s">
        <v>441</v>
      </c>
      <c r="B236" s="96">
        <v>45175</v>
      </c>
      <c r="C236" s="21" t="s">
        <v>30</v>
      </c>
      <c r="D236" s="70" t="s">
        <v>17</v>
      </c>
      <c r="E236" s="70" t="s">
        <v>9</v>
      </c>
      <c r="F236" s="96">
        <v>45176</v>
      </c>
      <c r="G236" s="96">
        <v>45204</v>
      </c>
      <c r="H236" s="97">
        <v>160000000000</v>
      </c>
      <c r="I236" s="98">
        <v>0.8</v>
      </c>
      <c r="J236" s="104">
        <v>124000000000</v>
      </c>
      <c r="K236" s="100">
        <v>0.5</v>
      </c>
      <c r="L236" s="100">
        <v>0.7</v>
      </c>
      <c r="M236" s="103">
        <v>124000000000</v>
      </c>
      <c r="N236" s="100">
        <v>0.7</v>
      </c>
      <c r="O236" s="100">
        <v>0.64516129032258063</v>
      </c>
      <c r="P236" s="102" t="str">
        <f t="shared" ca="1" si="3"/>
        <v>Matured</v>
      </c>
    </row>
    <row r="237" spans="1:16" x14ac:dyDescent="0.25">
      <c r="A237" s="95" t="s">
        <v>442</v>
      </c>
      <c r="B237" s="96">
        <v>45175</v>
      </c>
      <c r="C237" s="21" t="s">
        <v>30</v>
      </c>
      <c r="D237" s="70" t="s">
        <v>17</v>
      </c>
      <c r="E237" s="70" t="s">
        <v>10</v>
      </c>
      <c r="F237" s="96">
        <v>45176</v>
      </c>
      <c r="G237" s="96">
        <v>45267</v>
      </c>
      <c r="H237" s="97">
        <v>240000000000</v>
      </c>
      <c r="I237" s="98">
        <v>1.3</v>
      </c>
      <c r="J237" s="104">
        <v>162600000000</v>
      </c>
      <c r="K237" s="100">
        <v>0.6</v>
      </c>
      <c r="L237" s="100">
        <v>1.2</v>
      </c>
      <c r="M237" s="103">
        <v>162600000000</v>
      </c>
      <c r="N237" s="100">
        <v>1.2</v>
      </c>
      <c r="O237" s="100">
        <v>1.146125461254613</v>
      </c>
      <c r="P237" s="102" t="str">
        <f t="shared" ca="1" si="3"/>
        <v>Matured</v>
      </c>
    </row>
    <row r="238" spans="1:16" x14ac:dyDescent="0.25">
      <c r="A238" s="95" t="s">
        <v>443</v>
      </c>
      <c r="B238" s="96">
        <v>45175</v>
      </c>
      <c r="C238" s="21" t="s">
        <v>30</v>
      </c>
      <c r="D238" s="70" t="s">
        <v>17</v>
      </c>
      <c r="E238" s="70" t="s">
        <v>11</v>
      </c>
      <c r="F238" s="96">
        <v>45176</v>
      </c>
      <c r="G238" s="96">
        <v>45358</v>
      </c>
      <c r="H238" s="97">
        <v>20000000000</v>
      </c>
      <c r="I238" s="98">
        <v>1.33</v>
      </c>
      <c r="J238" s="104">
        <v>200000000</v>
      </c>
      <c r="K238" s="100">
        <v>1</v>
      </c>
      <c r="L238" s="100">
        <v>1</v>
      </c>
      <c r="M238" s="103">
        <v>200000000</v>
      </c>
      <c r="N238" s="100">
        <v>1</v>
      </c>
      <c r="O238" s="100">
        <v>1</v>
      </c>
      <c r="P238" s="102" t="str">
        <f t="shared" ca="1" si="3"/>
        <v>Matured</v>
      </c>
    </row>
    <row r="239" spans="1:16" x14ac:dyDescent="0.25">
      <c r="A239" s="95" t="s">
        <v>444</v>
      </c>
      <c r="B239" s="96">
        <v>45175</v>
      </c>
      <c r="C239" s="21" t="s">
        <v>30</v>
      </c>
      <c r="D239" s="70" t="s">
        <v>17</v>
      </c>
      <c r="E239" s="70" t="s">
        <v>12</v>
      </c>
      <c r="F239" s="96">
        <v>45176</v>
      </c>
      <c r="G239" s="96">
        <v>45540</v>
      </c>
      <c r="H239" s="97">
        <v>20000000000</v>
      </c>
      <c r="I239" s="98">
        <v>1.35</v>
      </c>
      <c r="J239" s="104">
        <v>1400000000</v>
      </c>
      <c r="K239" s="100">
        <v>1</v>
      </c>
      <c r="L239" s="100">
        <v>1</v>
      </c>
      <c r="M239" s="103">
        <v>1400000000</v>
      </c>
      <c r="N239" s="100">
        <v>1</v>
      </c>
      <c r="O239" s="100">
        <v>1</v>
      </c>
      <c r="P239" s="102" t="str">
        <f t="shared" ca="1" si="3"/>
        <v>Matured</v>
      </c>
    </row>
    <row r="240" spans="1:16" x14ac:dyDescent="0.25">
      <c r="A240" s="95" t="s">
        <v>959</v>
      </c>
      <c r="B240" s="96">
        <v>45175</v>
      </c>
      <c r="C240" s="21" t="s">
        <v>30</v>
      </c>
      <c r="D240" s="70" t="s">
        <v>16</v>
      </c>
      <c r="E240" s="70" t="s">
        <v>7</v>
      </c>
      <c r="F240" s="96">
        <v>45176</v>
      </c>
      <c r="G240" s="96">
        <v>45183</v>
      </c>
      <c r="H240" s="97">
        <v>5000000</v>
      </c>
      <c r="I240" s="98">
        <v>0.45</v>
      </c>
      <c r="J240" s="104">
        <v>4900000</v>
      </c>
      <c r="K240" s="100">
        <v>0.2</v>
      </c>
      <c r="L240" s="100">
        <v>0.2</v>
      </c>
      <c r="M240" s="103">
        <v>4900000</v>
      </c>
      <c r="N240" s="100">
        <v>0.2</v>
      </c>
      <c r="O240" s="100">
        <v>0.2</v>
      </c>
      <c r="P240" s="102" t="str">
        <f t="shared" ca="1" si="3"/>
        <v>Matured</v>
      </c>
    </row>
    <row r="241" spans="1:16" x14ac:dyDescent="0.25">
      <c r="A241" s="95" t="s">
        <v>960</v>
      </c>
      <c r="B241" s="96">
        <v>45175</v>
      </c>
      <c r="C241" s="21" t="s">
        <v>30</v>
      </c>
      <c r="D241" s="70" t="s">
        <v>16</v>
      </c>
      <c r="E241" s="70" t="s">
        <v>8</v>
      </c>
      <c r="F241" s="96">
        <v>45176</v>
      </c>
      <c r="G241" s="96">
        <v>45190</v>
      </c>
      <c r="H241" s="97">
        <v>5000000</v>
      </c>
      <c r="I241" s="98">
        <v>0.52</v>
      </c>
      <c r="J241" s="104">
        <v>4900000</v>
      </c>
      <c r="K241" s="100">
        <v>0.25</v>
      </c>
      <c r="L241" s="100">
        <v>0.25</v>
      </c>
      <c r="M241" s="103">
        <v>4900000</v>
      </c>
      <c r="N241" s="100">
        <v>0.25</v>
      </c>
      <c r="O241" s="100">
        <v>0.25</v>
      </c>
      <c r="P241" s="102" t="str">
        <f t="shared" ca="1" si="3"/>
        <v>Matured</v>
      </c>
    </row>
    <row r="242" spans="1:16" x14ac:dyDescent="0.25">
      <c r="A242" s="95" t="s">
        <v>961</v>
      </c>
      <c r="B242" s="96">
        <v>45175</v>
      </c>
      <c r="C242" s="21" t="s">
        <v>30</v>
      </c>
      <c r="D242" s="70" t="s">
        <v>16</v>
      </c>
      <c r="E242" s="70" t="s">
        <v>9</v>
      </c>
      <c r="F242" s="96">
        <v>45176</v>
      </c>
      <c r="G242" s="96">
        <v>45204</v>
      </c>
      <c r="H242" s="97">
        <v>5000000</v>
      </c>
      <c r="I242" s="98">
        <v>0.55000000000000004</v>
      </c>
      <c r="J242" s="104">
        <v>4900000</v>
      </c>
      <c r="K242" s="100">
        <v>0.25</v>
      </c>
      <c r="L242" s="100">
        <v>0.25</v>
      </c>
      <c r="M242" s="103">
        <v>4900000</v>
      </c>
      <c r="N242" s="100">
        <v>0.25</v>
      </c>
      <c r="O242" s="100">
        <v>0.25</v>
      </c>
      <c r="P242" s="102" t="str">
        <f t="shared" ca="1" si="3"/>
        <v>Matured</v>
      </c>
    </row>
    <row r="243" spans="1:16" x14ac:dyDescent="0.25">
      <c r="A243" s="95" t="s">
        <v>962</v>
      </c>
      <c r="B243" s="96">
        <v>45175</v>
      </c>
      <c r="C243" s="21" t="s">
        <v>30</v>
      </c>
      <c r="D243" s="70" t="s">
        <v>16</v>
      </c>
      <c r="E243" s="70" t="s">
        <v>10</v>
      </c>
      <c r="F243" s="96">
        <v>45176</v>
      </c>
      <c r="G243" s="96">
        <v>45267</v>
      </c>
      <c r="H243" s="97">
        <v>30000000</v>
      </c>
      <c r="I243" s="98">
        <v>1.02</v>
      </c>
      <c r="J243" s="104">
        <v>300000</v>
      </c>
      <c r="K243" s="100">
        <v>0.5</v>
      </c>
      <c r="L243" s="100">
        <v>0.5</v>
      </c>
      <c r="M243" s="103">
        <v>300000</v>
      </c>
      <c r="N243" s="100">
        <v>0.5</v>
      </c>
      <c r="O243" s="100">
        <v>0.5</v>
      </c>
      <c r="P243" s="102" t="str">
        <f t="shared" ca="1" si="3"/>
        <v>Matured</v>
      </c>
    </row>
    <row r="244" spans="1:16" x14ac:dyDescent="0.25">
      <c r="A244" s="95" t="s">
        <v>1599</v>
      </c>
      <c r="B244" s="96">
        <v>45175</v>
      </c>
      <c r="C244" s="21" t="s">
        <v>30</v>
      </c>
      <c r="D244" s="70" t="s">
        <v>16</v>
      </c>
      <c r="E244" s="70" t="s">
        <v>11</v>
      </c>
      <c r="F244" s="96">
        <v>45176</v>
      </c>
      <c r="G244" s="96">
        <v>45358</v>
      </c>
      <c r="H244" s="97">
        <v>25000000</v>
      </c>
      <c r="I244" s="98">
        <v>1.06</v>
      </c>
      <c r="J244" s="104">
        <v>3100000</v>
      </c>
      <c r="K244" s="100">
        <v>1.06</v>
      </c>
      <c r="L244" s="100">
        <v>1.06</v>
      </c>
      <c r="M244" s="103">
        <v>3100000</v>
      </c>
      <c r="N244" s="100">
        <v>1.06</v>
      </c>
      <c r="O244" s="100">
        <v>1.06</v>
      </c>
      <c r="P244" s="102" t="str">
        <f t="shared" ca="1" si="3"/>
        <v>Matured</v>
      </c>
    </row>
    <row r="245" spans="1:16" x14ac:dyDescent="0.25">
      <c r="A245" s="95" t="s">
        <v>963</v>
      </c>
      <c r="B245" s="96">
        <v>45175</v>
      </c>
      <c r="C245" s="21" t="s">
        <v>30</v>
      </c>
      <c r="D245" s="70" t="s">
        <v>16</v>
      </c>
      <c r="E245" s="70" t="s">
        <v>12</v>
      </c>
      <c r="F245" s="96">
        <v>45176</v>
      </c>
      <c r="G245" s="96">
        <v>45540</v>
      </c>
      <c r="H245" s="97">
        <v>30000000</v>
      </c>
      <c r="I245" s="98">
        <v>1.08</v>
      </c>
      <c r="J245" s="104">
        <v>36500000</v>
      </c>
      <c r="K245" s="100">
        <v>1</v>
      </c>
      <c r="L245" s="100">
        <v>1.08</v>
      </c>
      <c r="M245" s="103">
        <v>30000000</v>
      </c>
      <c r="N245" s="100">
        <v>1.05</v>
      </c>
      <c r="O245" s="100">
        <v>1.039945205479452</v>
      </c>
      <c r="P245" s="102" t="str">
        <f t="shared" ca="1" si="3"/>
        <v>Matured</v>
      </c>
    </row>
    <row r="246" spans="1:16" x14ac:dyDescent="0.25">
      <c r="A246" s="95" t="s">
        <v>445</v>
      </c>
      <c r="B246" s="96">
        <v>45182</v>
      </c>
      <c r="C246" s="21" t="s">
        <v>30</v>
      </c>
      <c r="D246" s="70" t="s">
        <v>17</v>
      </c>
      <c r="E246" s="70" t="s">
        <v>7</v>
      </c>
      <c r="F246" s="96">
        <v>45183</v>
      </c>
      <c r="G246" s="96">
        <v>45190</v>
      </c>
      <c r="H246" s="97">
        <v>200000000000</v>
      </c>
      <c r="I246" s="98">
        <v>0.3</v>
      </c>
      <c r="J246" s="104">
        <v>208000000000</v>
      </c>
      <c r="K246" s="100">
        <v>0.1</v>
      </c>
      <c r="L246" s="100">
        <v>0.3</v>
      </c>
      <c r="M246" s="103">
        <v>200000000000</v>
      </c>
      <c r="N246" s="100">
        <v>0.3</v>
      </c>
      <c r="O246" s="100">
        <v>0.26586538461538461</v>
      </c>
      <c r="P246" s="102" t="str">
        <f t="shared" ca="1" si="3"/>
        <v>Matured</v>
      </c>
    </row>
    <row r="247" spans="1:16" x14ac:dyDescent="0.25">
      <c r="A247" s="95" t="s">
        <v>446</v>
      </c>
      <c r="B247" s="96">
        <v>45182</v>
      </c>
      <c r="C247" s="21" t="s">
        <v>30</v>
      </c>
      <c r="D247" s="70" t="s">
        <v>17</v>
      </c>
      <c r="E247" s="70" t="s">
        <v>8</v>
      </c>
      <c r="F247" s="96">
        <v>45183</v>
      </c>
      <c r="G247" s="96">
        <v>45197</v>
      </c>
      <c r="H247" s="97">
        <v>180000000000</v>
      </c>
      <c r="I247" s="98">
        <v>0.35</v>
      </c>
      <c r="J247" s="104">
        <v>125000000000</v>
      </c>
      <c r="K247" s="100">
        <v>0.3</v>
      </c>
      <c r="L247" s="100">
        <v>0.35</v>
      </c>
      <c r="M247" s="103">
        <v>125000000000</v>
      </c>
      <c r="N247" s="100">
        <v>0.35</v>
      </c>
      <c r="O247" s="100">
        <v>0.32600000000000001</v>
      </c>
      <c r="P247" s="102" t="str">
        <f t="shared" ca="1" si="3"/>
        <v>Matured</v>
      </c>
    </row>
    <row r="248" spans="1:16" x14ac:dyDescent="0.25">
      <c r="A248" s="95" t="s">
        <v>447</v>
      </c>
      <c r="B248" s="96">
        <v>45182</v>
      </c>
      <c r="C248" s="21" t="s">
        <v>30</v>
      </c>
      <c r="D248" s="70" t="s">
        <v>17</v>
      </c>
      <c r="E248" s="70" t="s">
        <v>9</v>
      </c>
      <c r="F248" s="96">
        <v>45183</v>
      </c>
      <c r="G248" s="96">
        <v>45211</v>
      </c>
      <c r="H248" s="97">
        <v>160000000000</v>
      </c>
      <c r="I248" s="98">
        <v>0.8</v>
      </c>
      <c r="J248" s="104">
        <v>85000000000</v>
      </c>
      <c r="K248" s="100">
        <v>0.5</v>
      </c>
      <c r="L248" s="100">
        <v>0.7</v>
      </c>
      <c r="M248" s="103">
        <v>85000000000</v>
      </c>
      <c r="N248" s="100">
        <v>0.7</v>
      </c>
      <c r="O248" s="100">
        <v>0.68823529411764706</v>
      </c>
      <c r="P248" s="102" t="str">
        <f t="shared" ca="1" si="3"/>
        <v>Matured</v>
      </c>
    </row>
    <row r="249" spans="1:16" x14ac:dyDescent="0.25">
      <c r="A249" s="95" t="s">
        <v>448</v>
      </c>
      <c r="B249" s="96">
        <v>45182</v>
      </c>
      <c r="C249" s="21" t="s">
        <v>30</v>
      </c>
      <c r="D249" s="70" t="s">
        <v>17</v>
      </c>
      <c r="E249" s="70" t="s">
        <v>10</v>
      </c>
      <c r="F249" s="96">
        <v>45183</v>
      </c>
      <c r="G249" s="96">
        <v>45274</v>
      </c>
      <c r="H249" s="97">
        <v>240000000000</v>
      </c>
      <c r="I249" s="98">
        <v>1.3</v>
      </c>
      <c r="J249" s="104">
        <v>116420000000</v>
      </c>
      <c r="K249" s="100">
        <v>1</v>
      </c>
      <c r="L249" s="100">
        <v>1.3</v>
      </c>
      <c r="M249" s="103">
        <v>116420000000</v>
      </c>
      <c r="N249" s="100">
        <v>1.3</v>
      </c>
      <c r="O249" s="100">
        <v>1.1291874248410929</v>
      </c>
      <c r="P249" s="102" t="str">
        <f t="shared" ca="1" si="3"/>
        <v>Matured</v>
      </c>
    </row>
    <row r="250" spans="1:16" x14ac:dyDescent="0.25">
      <c r="A250" s="95" t="s">
        <v>1432</v>
      </c>
      <c r="B250" s="96">
        <v>45182</v>
      </c>
      <c r="C250" s="21" t="s">
        <v>30</v>
      </c>
      <c r="D250" s="70" t="s">
        <v>17</v>
      </c>
      <c r="E250" s="70" t="s">
        <v>11</v>
      </c>
      <c r="F250" s="96">
        <v>45183</v>
      </c>
      <c r="G250" s="96">
        <v>45365</v>
      </c>
      <c r="H250" s="97">
        <v>20000000000</v>
      </c>
      <c r="I250" s="98">
        <v>1.33</v>
      </c>
      <c r="J250" s="104"/>
      <c r="K250" s="100"/>
      <c r="L250" s="100"/>
      <c r="M250" s="103"/>
      <c r="N250" s="100"/>
      <c r="O250" s="100"/>
      <c r="P250" s="102" t="str">
        <f t="shared" ca="1" si="3"/>
        <v>Matured</v>
      </c>
    </row>
    <row r="251" spans="1:16" x14ac:dyDescent="0.25">
      <c r="A251" s="95" t="s">
        <v>449</v>
      </c>
      <c r="B251" s="96">
        <v>45182</v>
      </c>
      <c r="C251" s="21" t="s">
        <v>30</v>
      </c>
      <c r="D251" s="70" t="s">
        <v>17</v>
      </c>
      <c r="E251" s="70" t="s">
        <v>12</v>
      </c>
      <c r="F251" s="96">
        <v>45183</v>
      </c>
      <c r="G251" s="96">
        <v>45547</v>
      </c>
      <c r="H251" s="97">
        <v>20000000000</v>
      </c>
      <c r="I251" s="98">
        <v>1.35</v>
      </c>
      <c r="J251" s="104">
        <v>600000000</v>
      </c>
      <c r="K251" s="100">
        <v>1</v>
      </c>
      <c r="L251" s="100">
        <v>1.35</v>
      </c>
      <c r="M251" s="103">
        <v>600000000</v>
      </c>
      <c r="N251" s="100">
        <v>1.35</v>
      </c>
      <c r="O251" s="100">
        <v>1.1166666666666669</v>
      </c>
      <c r="P251" s="102" t="str">
        <f t="shared" ca="1" si="3"/>
        <v>Matured</v>
      </c>
    </row>
    <row r="252" spans="1:16" x14ac:dyDescent="0.25">
      <c r="A252" s="95" t="s">
        <v>964</v>
      </c>
      <c r="B252" s="96">
        <v>45182</v>
      </c>
      <c r="C252" s="21" t="s">
        <v>30</v>
      </c>
      <c r="D252" s="70" t="s">
        <v>16</v>
      </c>
      <c r="E252" s="70" t="s">
        <v>7</v>
      </c>
      <c r="F252" s="96">
        <v>45183</v>
      </c>
      <c r="G252" s="96">
        <v>45190</v>
      </c>
      <c r="H252" s="97">
        <v>5000000</v>
      </c>
      <c r="I252" s="98">
        <v>0.45</v>
      </c>
      <c r="J252" s="104">
        <v>4900000</v>
      </c>
      <c r="K252" s="100">
        <v>0.25</v>
      </c>
      <c r="L252" s="100">
        <v>0.25</v>
      </c>
      <c r="M252" s="103">
        <v>4900000</v>
      </c>
      <c r="N252" s="100">
        <v>0.25</v>
      </c>
      <c r="O252" s="100">
        <v>0.25</v>
      </c>
      <c r="P252" s="102" t="str">
        <f t="shared" ca="1" si="3"/>
        <v>Matured</v>
      </c>
    </row>
    <row r="253" spans="1:16" x14ac:dyDescent="0.25">
      <c r="A253" s="95" t="s">
        <v>965</v>
      </c>
      <c r="B253" s="96">
        <v>45182</v>
      </c>
      <c r="C253" s="21" t="s">
        <v>30</v>
      </c>
      <c r="D253" s="70" t="s">
        <v>16</v>
      </c>
      <c r="E253" s="70" t="s">
        <v>8</v>
      </c>
      <c r="F253" s="96">
        <v>45183</v>
      </c>
      <c r="G253" s="96">
        <v>45197</v>
      </c>
      <c r="H253" s="97">
        <v>5000000</v>
      </c>
      <c r="I253" s="98">
        <v>0.52</v>
      </c>
      <c r="J253" s="104">
        <v>4900000</v>
      </c>
      <c r="K253" s="100">
        <v>0.49</v>
      </c>
      <c r="L253" s="100">
        <v>0.49</v>
      </c>
      <c r="M253" s="103">
        <v>4900000</v>
      </c>
      <c r="N253" s="100">
        <v>0.49</v>
      </c>
      <c r="O253" s="100">
        <v>0.49</v>
      </c>
      <c r="P253" s="102" t="str">
        <f t="shared" ca="1" si="3"/>
        <v>Matured</v>
      </c>
    </row>
    <row r="254" spans="1:16" x14ac:dyDescent="0.25">
      <c r="A254" s="95" t="s">
        <v>966</v>
      </c>
      <c r="B254" s="96">
        <v>45182</v>
      </c>
      <c r="C254" s="21" t="s">
        <v>30</v>
      </c>
      <c r="D254" s="70" t="s">
        <v>16</v>
      </c>
      <c r="E254" s="70" t="s">
        <v>9</v>
      </c>
      <c r="F254" s="96">
        <v>45183</v>
      </c>
      <c r="G254" s="96">
        <v>45211</v>
      </c>
      <c r="H254" s="97">
        <v>5000000</v>
      </c>
      <c r="I254" s="98">
        <v>0.55000000000000004</v>
      </c>
      <c r="J254" s="104">
        <v>4900000</v>
      </c>
      <c r="K254" s="100">
        <v>0.5</v>
      </c>
      <c r="L254" s="100">
        <v>0.5</v>
      </c>
      <c r="M254" s="103">
        <v>4900000</v>
      </c>
      <c r="N254" s="100">
        <v>0.5</v>
      </c>
      <c r="O254" s="100">
        <v>0.5</v>
      </c>
      <c r="P254" s="102" t="str">
        <f t="shared" ca="1" si="3"/>
        <v>Matured</v>
      </c>
    </row>
    <row r="255" spans="1:16" x14ac:dyDescent="0.25">
      <c r="A255" s="95" t="s">
        <v>967</v>
      </c>
      <c r="B255" s="96">
        <v>45182</v>
      </c>
      <c r="C255" s="21" t="s">
        <v>30</v>
      </c>
      <c r="D255" s="70" t="s">
        <v>16</v>
      </c>
      <c r="E255" s="70" t="s">
        <v>10</v>
      </c>
      <c r="F255" s="96">
        <v>45183</v>
      </c>
      <c r="G255" s="96">
        <v>45274</v>
      </c>
      <c r="H255" s="97">
        <v>30000000</v>
      </c>
      <c r="I255" s="98">
        <v>1.02</v>
      </c>
      <c r="J255" s="104">
        <v>13160000</v>
      </c>
      <c r="K255" s="100">
        <v>0.2</v>
      </c>
      <c r="L255" s="100">
        <v>0.8</v>
      </c>
      <c r="M255" s="103">
        <v>13160000</v>
      </c>
      <c r="N255" s="100">
        <v>0.8</v>
      </c>
      <c r="O255" s="100">
        <v>0.45231762917933133</v>
      </c>
      <c r="P255" s="102" t="str">
        <f t="shared" ca="1" si="3"/>
        <v>Matured</v>
      </c>
    </row>
    <row r="256" spans="1:16" x14ac:dyDescent="0.25">
      <c r="A256" s="95" t="s">
        <v>1433</v>
      </c>
      <c r="B256" s="96">
        <v>45182</v>
      </c>
      <c r="C256" s="21" t="s">
        <v>30</v>
      </c>
      <c r="D256" s="70" t="s">
        <v>16</v>
      </c>
      <c r="E256" s="70" t="s">
        <v>11</v>
      </c>
      <c r="F256" s="96">
        <v>45183</v>
      </c>
      <c r="G256" s="96">
        <v>45365</v>
      </c>
      <c r="H256" s="97">
        <v>25000000</v>
      </c>
      <c r="I256" s="98">
        <v>1.06</v>
      </c>
      <c r="J256" s="104"/>
      <c r="K256" s="100"/>
      <c r="L256" s="100"/>
      <c r="M256" s="103"/>
      <c r="N256" s="100"/>
      <c r="O256" s="100"/>
      <c r="P256" s="102" t="str">
        <f t="shared" ca="1" si="3"/>
        <v>Matured</v>
      </c>
    </row>
    <row r="257" spans="1:16" ht="15" customHeight="1" x14ac:dyDescent="0.25">
      <c r="A257" s="95" t="s">
        <v>1600</v>
      </c>
      <c r="B257" s="96">
        <v>45182</v>
      </c>
      <c r="C257" s="21" t="s">
        <v>30</v>
      </c>
      <c r="D257" s="70" t="s">
        <v>16</v>
      </c>
      <c r="E257" s="70" t="s">
        <v>12</v>
      </c>
      <c r="F257" s="96">
        <v>45183</v>
      </c>
      <c r="G257" s="96">
        <v>45547</v>
      </c>
      <c r="H257" s="97">
        <v>30000000</v>
      </c>
      <c r="I257" s="98">
        <v>1.08</v>
      </c>
      <c r="J257" s="104">
        <v>3050000</v>
      </c>
      <c r="K257" s="100">
        <v>0.9</v>
      </c>
      <c r="L257" s="100">
        <v>1.05</v>
      </c>
      <c r="M257" s="103">
        <v>3050000</v>
      </c>
      <c r="N257" s="100">
        <v>1.05</v>
      </c>
      <c r="O257" s="100">
        <v>1.047540983606557</v>
      </c>
      <c r="P257" s="102" t="str">
        <f t="shared" ca="1" si="3"/>
        <v>Matured</v>
      </c>
    </row>
    <row r="258" spans="1:16" x14ac:dyDescent="0.25">
      <c r="A258" s="95" t="s">
        <v>628</v>
      </c>
      <c r="B258" s="96">
        <v>45189</v>
      </c>
      <c r="C258" s="21" t="s">
        <v>30</v>
      </c>
      <c r="D258" s="70" t="s">
        <v>17</v>
      </c>
      <c r="E258" s="70" t="s">
        <v>7</v>
      </c>
      <c r="F258" s="96">
        <v>45190</v>
      </c>
      <c r="G258" s="96">
        <v>45197</v>
      </c>
      <c r="H258" s="97">
        <v>200000000000</v>
      </c>
      <c r="I258" s="98">
        <v>0.3</v>
      </c>
      <c r="J258" s="104">
        <v>121000000000</v>
      </c>
      <c r="K258" s="100">
        <v>0.1</v>
      </c>
      <c r="L258" s="100">
        <v>0.3</v>
      </c>
      <c r="M258" s="103">
        <v>121000000000</v>
      </c>
      <c r="N258" s="100">
        <v>0.3</v>
      </c>
      <c r="O258" s="100">
        <v>0.27107438016528917</v>
      </c>
      <c r="P258" s="102" t="str">
        <f t="shared" ca="1" si="3"/>
        <v>Matured</v>
      </c>
    </row>
    <row r="259" spans="1:16" x14ac:dyDescent="0.25">
      <c r="A259" s="95" t="s">
        <v>629</v>
      </c>
      <c r="B259" s="96">
        <v>45189</v>
      </c>
      <c r="C259" s="21" t="s">
        <v>30</v>
      </c>
      <c r="D259" s="70" t="s">
        <v>17</v>
      </c>
      <c r="E259" s="70" t="s">
        <v>8</v>
      </c>
      <c r="F259" s="96">
        <v>45190</v>
      </c>
      <c r="G259" s="96">
        <v>45204</v>
      </c>
      <c r="H259" s="97">
        <v>180000000000</v>
      </c>
      <c r="I259" s="98">
        <v>0.35</v>
      </c>
      <c r="J259" s="104">
        <v>135000000000</v>
      </c>
      <c r="K259" s="100">
        <v>0.3</v>
      </c>
      <c r="L259" s="100">
        <v>0.35</v>
      </c>
      <c r="M259" s="103">
        <v>135000000000</v>
      </c>
      <c r="N259" s="100">
        <v>0.35</v>
      </c>
      <c r="O259" s="100">
        <v>0.33148148148148149</v>
      </c>
      <c r="P259" s="102" t="str">
        <f t="shared" ca="1" si="3"/>
        <v>Matured</v>
      </c>
    </row>
    <row r="260" spans="1:16" x14ac:dyDescent="0.25">
      <c r="A260" s="95" t="s">
        <v>630</v>
      </c>
      <c r="B260" s="96">
        <v>45189</v>
      </c>
      <c r="C260" s="21" t="s">
        <v>30</v>
      </c>
      <c r="D260" s="70" t="s">
        <v>17</v>
      </c>
      <c r="E260" s="70" t="s">
        <v>9</v>
      </c>
      <c r="F260" s="96">
        <v>45190</v>
      </c>
      <c r="G260" s="96">
        <v>45218</v>
      </c>
      <c r="H260" s="97">
        <v>160000000000</v>
      </c>
      <c r="I260" s="98">
        <v>0.8</v>
      </c>
      <c r="J260" s="104">
        <v>57000000000</v>
      </c>
      <c r="K260" s="100">
        <v>0.5</v>
      </c>
      <c r="L260" s="100">
        <v>0.75</v>
      </c>
      <c r="M260" s="103">
        <v>57000000000</v>
      </c>
      <c r="N260" s="100">
        <v>0.75</v>
      </c>
      <c r="O260" s="100">
        <v>0.7192982456140351</v>
      </c>
      <c r="P260" s="102" t="str">
        <f t="shared" ca="1" si="3"/>
        <v>Matured</v>
      </c>
    </row>
    <row r="261" spans="1:16" x14ac:dyDescent="0.25">
      <c r="A261" s="95" t="s">
        <v>631</v>
      </c>
      <c r="B261" s="96">
        <v>45189</v>
      </c>
      <c r="C261" s="21" t="s">
        <v>30</v>
      </c>
      <c r="D261" s="70" t="s">
        <v>17</v>
      </c>
      <c r="E261" s="70" t="s">
        <v>10</v>
      </c>
      <c r="F261" s="96">
        <v>45190</v>
      </c>
      <c r="G261" s="96">
        <v>45281</v>
      </c>
      <c r="H261" s="97">
        <v>240000000000</v>
      </c>
      <c r="I261" s="98">
        <v>1.3</v>
      </c>
      <c r="J261" s="104">
        <v>112000000000</v>
      </c>
      <c r="K261" s="100">
        <v>1</v>
      </c>
      <c r="L261" s="100">
        <v>1.3</v>
      </c>
      <c r="M261" s="103">
        <v>112000000000</v>
      </c>
      <c r="N261" s="100">
        <v>1.3</v>
      </c>
      <c r="O261" s="100">
        <v>1.133928571428571</v>
      </c>
      <c r="P261" s="102" t="str">
        <f t="shared" ref="P261:P324" ca="1" si="4">IF(AND(G261 &gt; TODAY(), M261 &lt;&gt; ""), "Outstanding", "Matured")</f>
        <v>Matured</v>
      </c>
    </row>
    <row r="262" spans="1:16" x14ac:dyDescent="0.25">
      <c r="A262" s="95" t="s">
        <v>1434</v>
      </c>
      <c r="B262" s="96">
        <v>45189</v>
      </c>
      <c r="C262" s="21" t="s">
        <v>30</v>
      </c>
      <c r="D262" s="70" t="s">
        <v>17</v>
      </c>
      <c r="E262" s="70" t="s">
        <v>11</v>
      </c>
      <c r="F262" s="96">
        <v>45190</v>
      </c>
      <c r="G262" s="96">
        <v>45372</v>
      </c>
      <c r="H262" s="97">
        <v>20000000000</v>
      </c>
      <c r="I262" s="98">
        <v>1.33</v>
      </c>
      <c r="J262" s="104"/>
      <c r="K262" s="100"/>
      <c r="L262" s="100"/>
      <c r="M262" s="103"/>
      <c r="N262" s="100"/>
      <c r="O262" s="100"/>
      <c r="P262" s="102" t="str">
        <f t="shared" ca="1" si="4"/>
        <v>Matured</v>
      </c>
    </row>
    <row r="263" spans="1:16" x14ac:dyDescent="0.25">
      <c r="A263" s="95" t="s">
        <v>1435</v>
      </c>
      <c r="B263" s="96">
        <v>45189</v>
      </c>
      <c r="C263" s="21" t="s">
        <v>30</v>
      </c>
      <c r="D263" s="70" t="s">
        <v>17</v>
      </c>
      <c r="E263" s="70" t="s">
        <v>12</v>
      </c>
      <c r="F263" s="96">
        <v>45190</v>
      </c>
      <c r="G263" s="96">
        <v>45554</v>
      </c>
      <c r="H263" s="97">
        <v>20000000000</v>
      </c>
      <c r="I263" s="98">
        <v>1.35</v>
      </c>
      <c r="J263" s="104"/>
      <c r="K263" s="100"/>
      <c r="L263" s="100"/>
      <c r="M263" s="103"/>
      <c r="N263" s="100"/>
      <c r="O263" s="100"/>
      <c r="P263" s="102" t="str">
        <f t="shared" ca="1" si="4"/>
        <v>Matured</v>
      </c>
    </row>
    <row r="264" spans="1:16" x14ac:dyDescent="0.25">
      <c r="A264" s="95" t="s">
        <v>366</v>
      </c>
      <c r="B264" s="96">
        <v>45189</v>
      </c>
      <c r="C264" s="21" t="s">
        <v>31</v>
      </c>
      <c r="D264" s="70" t="s">
        <v>17</v>
      </c>
      <c r="E264" s="70" t="s">
        <v>19</v>
      </c>
      <c r="F264" s="96">
        <v>45191</v>
      </c>
      <c r="G264" s="96">
        <v>46287</v>
      </c>
      <c r="H264" s="97" t="s">
        <v>35</v>
      </c>
      <c r="I264" s="98">
        <v>4.5</v>
      </c>
      <c r="J264" s="104">
        <v>18000000000</v>
      </c>
      <c r="K264" s="100">
        <v>5.2</v>
      </c>
      <c r="L264" s="100">
        <v>6.5</v>
      </c>
      <c r="M264" s="103">
        <v>8000000000</v>
      </c>
      <c r="N264" s="100"/>
      <c r="O264" s="100">
        <v>5.45</v>
      </c>
      <c r="P264" s="102" t="str">
        <f t="shared" ca="1" si="4"/>
        <v>Outstanding</v>
      </c>
    </row>
    <row r="265" spans="1:16" x14ac:dyDescent="0.25">
      <c r="A265" s="95" t="s">
        <v>968</v>
      </c>
      <c r="B265" s="96">
        <v>45189</v>
      </c>
      <c r="C265" s="21" t="s">
        <v>30</v>
      </c>
      <c r="D265" s="70" t="s">
        <v>16</v>
      </c>
      <c r="E265" s="70" t="s">
        <v>7</v>
      </c>
      <c r="F265" s="96">
        <v>45190</v>
      </c>
      <c r="G265" s="96">
        <v>45197</v>
      </c>
      <c r="H265" s="97">
        <v>5000000</v>
      </c>
      <c r="I265" s="98">
        <v>0.45</v>
      </c>
      <c r="J265" s="104">
        <v>10000000</v>
      </c>
      <c r="K265" s="100">
        <v>0.25</v>
      </c>
      <c r="L265" s="100">
        <v>0.43</v>
      </c>
      <c r="M265" s="103">
        <v>5000000</v>
      </c>
      <c r="N265" s="100">
        <v>0.25</v>
      </c>
      <c r="O265" s="100">
        <v>0.34</v>
      </c>
      <c r="P265" s="102" t="str">
        <f t="shared" ca="1" si="4"/>
        <v>Matured</v>
      </c>
    </row>
    <row r="266" spans="1:16" x14ac:dyDescent="0.25">
      <c r="A266" s="95" t="s">
        <v>969</v>
      </c>
      <c r="B266" s="96">
        <v>45189</v>
      </c>
      <c r="C266" s="21" t="s">
        <v>30</v>
      </c>
      <c r="D266" s="70" t="s">
        <v>16</v>
      </c>
      <c r="E266" s="70" t="s">
        <v>8</v>
      </c>
      <c r="F266" s="96">
        <v>45190</v>
      </c>
      <c r="G266" s="96">
        <v>45204</v>
      </c>
      <c r="H266" s="97">
        <v>5000000</v>
      </c>
      <c r="I266" s="98">
        <v>0.52</v>
      </c>
      <c r="J266" s="104">
        <v>10000000</v>
      </c>
      <c r="K266" s="100">
        <v>0.47</v>
      </c>
      <c r="L266" s="100">
        <v>0.5</v>
      </c>
      <c r="M266" s="103">
        <v>5000000</v>
      </c>
      <c r="N266" s="100">
        <v>0.47</v>
      </c>
      <c r="O266" s="100">
        <v>0.48499999999999999</v>
      </c>
      <c r="P266" s="102" t="str">
        <f t="shared" ca="1" si="4"/>
        <v>Matured</v>
      </c>
    </row>
    <row r="267" spans="1:16" x14ac:dyDescent="0.25">
      <c r="A267" s="95" t="s">
        <v>970</v>
      </c>
      <c r="B267" s="96">
        <v>45189</v>
      </c>
      <c r="C267" s="21" t="s">
        <v>30</v>
      </c>
      <c r="D267" s="70" t="s">
        <v>16</v>
      </c>
      <c r="E267" s="70" t="s">
        <v>9</v>
      </c>
      <c r="F267" s="96">
        <v>45190</v>
      </c>
      <c r="G267" s="96">
        <v>45218</v>
      </c>
      <c r="H267" s="97">
        <v>5000000</v>
      </c>
      <c r="I267" s="98">
        <v>0.55000000000000004</v>
      </c>
      <c r="J267" s="104">
        <v>5000000</v>
      </c>
      <c r="K267" s="100">
        <v>0.5</v>
      </c>
      <c r="L267" s="100">
        <v>0.5</v>
      </c>
      <c r="M267" s="103">
        <v>5000000</v>
      </c>
      <c r="N267" s="100">
        <v>0.5</v>
      </c>
      <c r="O267" s="100">
        <v>0.5</v>
      </c>
      <c r="P267" s="102" t="str">
        <f t="shared" ca="1" si="4"/>
        <v>Matured</v>
      </c>
    </row>
    <row r="268" spans="1:16" x14ac:dyDescent="0.25">
      <c r="A268" s="95" t="s">
        <v>971</v>
      </c>
      <c r="B268" s="96">
        <v>45189</v>
      </c>
      <c r="C268" s="21" t="s">
        <v>30</v>
      </c>
      <c r="D268" s="70" t="s">
        <v>16</v>
      </c>
      <c r="E268" s="70" t="s">
        <v>10</v>
      </c>
      <c r="F268" s="96">
        <v>45190</v>
      </c>
      <c r="G268" s="96">
        <v>45281</v>
      </c>
      <c r="H268" s="97">
        <v>30000000</v>
      </c>
      <c r="I268" s="98">
        <v>1.02</v>
      </c>
      <c r="J268" s="104">
        <v>2650000</v>
      </c>
      <c r="K268" s="100">
        <v>0.8</v>
      </c>
      <c r="L268" s="100">
        <v>0.9</v>
      </c>
      <c r="M268" s="103">
        <v>2650000</v>
      </c>
      <c r="N268" s="100">
        <v>0.9</v>
      </c>
      <c r="O268" s="100">
        <v>0.89433962264150946</v>
      </c>
      <c r="P268" s="102" t="str">
        <f t="shared" ca="1" si="4"/>
        <v>Matured</v>
      </c>
    </row>
    <row r="269" spans="1:16" x14ac:dyDescent="0.25">
      <c r="A269" s="95" t="s">
        <v>972</v>
      </c>
      <c r="B269" s="96">
        <v>45189</v>
      </c>
      <c r="C269" s="21" t="s">
        <v>30</v>
      </c>
      <c r="D269" s="70" t="s">
        <v>16</v>
      </c>
      <c r="E269" s="70" t="s">
        <v>11</v>
      </c>
      <c r="F269" s="96">
        <v>45190</v>
      </c>
      <c r="G269" s="96">
        <v>45372</v>
      </c>
      <c r="H269" s="97">
        <v>15000000</v>
      </c>
      <c r="I269" s="98">
        <v>1.06</v>
      </c>
      <c r="J269" s="104">
        <v>8300000.0000000009</v>
      </c>
      <c r="K269" s="100">
        <v>0.5</v>
      </c>
      <c r="L269" s="100">
        <v>0.5</v>
      </c>
      <c r="M269" s="103">
        <v>8300000.0000000009</v>
      </c>
      <c r="N269" s="100">
        <v>0.5</v>
      </c>
      <c r="O269" s="100">
        <v>0.5</v>
      </c>
      <c r="P269" s="102" t="str">
        <f t="shared" ca="1" si="4"/>
        <v>Matured</v>
      </c>
    </row>
    <row r="270" spans="1:16" x14ac:dyDescent="0.25">
      <c r="A270" s="95" t="s">
        <v>973</v>
      </c>
      <c r="B270" s="96">
        <v>45189</v>
      </c>
      <c r="C270" s="21" t="s">
        <v>30</v>
      </c>
      <c r="D270" s="70" t="s">
        <v>16</v>
      </c>
      <c r="E270" s="70" t="s">
        <v>12</v>
      </c>
      <c r="F270" s="96">
        <v>45190</v>
      </c>
      <c r="G270" s="96">
        <v>45554</v>
      </c>
      <c r="H270" s="97">
        <v>20000000</v>
      </c>
      <c r="I270" s="98">
        <v>1.08</v>
      </c>
      <c r="J270" s="104">
        <v>50000</v>
      </c>
      <c r="K270" s="100">
        <v>1.08</v>
      </c>
      <c r="L270" s="100">
        <v>1.08</v>
      </c>
      <c r="M270" s="103">
        <v>50000</v>
      </c>
      <c r="N270" s="100">
        <v>1.08</v>
      </c>
      <c r="O270" s="100">
        <v>1.08</v>
      </c>
      <c r="P270" s="102" t="str">
        <f t="shared" ca="1" si="4"/>
        <v>Matured</v>
      </c>
    </row>
    <row r="271" spans="1:16" x14ac:dyDescent="0.25">
      <c r="A271" s="95" t="s">
        <v>632</v>
      </c>
      <c r="B271" s="96">
        <v>45196</v>
      </c>
      <c r="C271" s="21" t="s">
        <v>30</v>
      </c>
      <c r="D271" s="70" t="s">
        <v>17</v>
      </c>
      <c r="E271" s="70" t="s">
        <v>7</v>
      </c>
      <c r="F271" s="96">
        <v>45197</v>
      </c>
      <c r="G271" s="96">
        <v>45204</v>
      </c>
      <c r="H271" s="97">
        <v>200000000000</v>
      </c>
      <c r="I271" s="98">
        <v>0.3</v>
      </c>
      <c r="J271" s="104">
        <v>154000000000</v>
      </c>
      <c r="K271" s="100">
        <v>0.1</v>
      </c>
      <c r="L271" s="100">
        <v>0.3</v>
      </c>
      <c r="M271" s="103">
        <v>154000000000</v>
      </c>
      <c r="N271" s="100">
        <v>0.3</v>
      </c>
      <c r="O271" s="100">
        <v>0.25584415584415582</v>
      </c>
      <c r="P271" s="102" t="str">
        <f t="shared" ca="1" si="4"/>
        <v>Matured</v>
      </c>
    </row>
    <row r="272" spans="1:16" x14ac:dyDescent="0.25">
      <c r="A272" s="95" t="s">
        <v>633</v>
      </c>
      <c r="B272" s="96">
        <v>45196</v>
      </c>
      <c r="C272" s="21" t="s">
        <v>30</v>
      </c>
      <c r="D272" s="70" t="s">
        <v>17</v>
      </c>
      <c r="E272" s="70" t="s">
        <v>8</v>
      </c>
      <c r="F272" s="96">
        <v>45197</v>
      </c>
      <c r="G272" s="96">
        <v>45211</v>
      </c>
      <c r="H272" s="97">
        <v>180000000000</v>
      </c>
      <c r="I272" s="98">
        <v>0.35</v>
      </c>
      <c r="J272" s="104">
        <v>207000000000</v>
      </c>
      <c r="K272" s="100">
        <v>0.15</v>
      </c>
      <c r="L272" s="100">
        <v>0.35</v>
      </c>
      <c r="M272" s="103">
        <v>180000000000</v>
      </c>
      <c r="N272" s="100">
        <v>0.35</v>
      </c>
      <c r="O272" s="100">
        <v>0.32874396135265699</v>
      </c>
      <c r="P272" s="102" t="str">
        <f t="shared" ca="1" si="4"/>
        <v>Matured</v>
      </c>
    </row>
    <row r="273" spans="1:16" x14ac:dyDescent="0.25">
      <c r="A273" s="95" t="s">
        <v>634</v>
      </c>
      <c r="B273" s="96">
        <v>45196</v>
      </c>
      <c r="C273" s="21" t="s">
        <v>30</v>
      </c>
      <c r="D273" s="70" t="s">
        <v>17</v>
      </c>
      <c r="E273" s="70" t="s">
        <v>9</v>
      </c>
      <c r="F273" s="96">
        <v>45197</v>
      </c>
      <c r="G273" s="96">
        <v>45225</v>
      </c>
      <c r="H273" s="97">
        <v>160000000000</v>
      </c>
      <c r="I273" s="98">
        <v>0.8</v>
      </c>
      <c r="J273" s="104">
        <v>160000000000</v>
      </c>
      <c r="K273" s="100">
        <v>0.8</v>
      </c>
      <c r="L273" s="100">
        <v>0.8</v>
      </c>
      <c r="M273" s="103">
        <v>160000000000</v>
      </c>
      <c r="N273" s="100">
        <v>0.8</v>
      </c>
      <c r="O273" s="100">
        <v>0.8</v>
      </c>
      <c r="P273" s="102" t="str">
        <f t="shared" ca="1" si="4"/>
        <v>Matured</v>
      </c>
    </row>
    <row r="274" spans="1:16" x14ac:dyDescent="0.25">
      <c r="A274" s="95" t="s">
        <v>635</v>
      </c>
      <c r="B274" s="96">
        <v>45196</v>
      </c>
      <c r="C274" s="21" t="s">
        <v>30</v>
      </c>
      <c r="D274" s="70" t="s">
        <v>17</v>
      </c>
      <c r="E274" s="70" t="s">
        <v>10</v>
      </c>
      <c r="F274" s="96">
        <v>45197</v>
      </c>
      <c r="G274" s="96">
        <v>45288</v>
      </c>
      <c r="H274" s="97">
        <v>240000000000</v>
      </c>
      <c r="I274" s="98">
        <v>1.3</v>
      </c>
      <c r="J274" s="104">
        <v>120000000000</v>
      </c>
      <c r="K274" s="100">
        <v>1</v>
      </c>
      <c r="L274" s="100">
        <v>1.3</v>
      </c>
      <c r="M274" s="103">
        <v>120000000000</v>
      </c>
      <c r="N274" s="100">
        <v>1.3</v>
      </c>
      <c r="O274" s="100">
        <v>1.1499999999999999</v>
      </c>
      <c r="P274" s="102" t="str">
        <f t="shared" ca="1" si="4"/>
        <v>Matured</v>
      </c>
    </row>
    <row r="275" spans="1:16" x14ac:dyDescent="0.25">
      <c r="A275" s="95" t="s">
        <v>1436</v>
      </c>
      <c r="B275" s="96">
        <v>45196</v>
      </c>
      <c r="C275" s="21" t="s">
        <v>30</v>
      </c>
      <c r="D275" s="70" t="s">
        <v>17</v>
      </c>
      <c r="E275" s="70" t="s">
        <v>11</v>
      </c>
      <c r="F275" s="96">
        <v>45197</v>
      </c>
      <c r="G275" s="96">
        <v>45379</v>
      </c>
      <c r="H275" s="97">
        <v>20000000000</v>
      </c>
      <c r="I275" s="98">
        <v>1.33</v>
      </c>
      <c r="J275" s="104"/>
      <c r="K275" s="100"/>
      <c r="L275" s="100"/>
      <c r="M275" s="103"/>
      <c r="N275" s="100"/>
      <c r="O275" s="100"/>
      <c r="P275" s="102" t="str">
        <f t="shared" ca="1" si="4"/>
        <v>Matured</v>
      </c>
    </row>
    <row r="276" spans="1:16" x14ac:dyDescent="0.25">
      <c r="A276" s="95" t="s">
        <v>1437</v>
      </c>
      <c r="B276" s="96">
        <v>45196</v>
      </c>
      <c r="C276" s="21" t="s">
        <v>30</v>
      </c>
      <c r="D276" s="70" t="s">
        <v>17</v>
      </c>
      <c r="E276" s="70" t="s">
        <v>12</v>
      </c>
      <c r="F276" s="96">
        <v>45197</v>
      </c>
      <c r="G276" s="96">
        <v>45561</v>
      </c>
      <c r="H276" s="97">
        <v>20000000000</v>
      </c>
      <c r="I276" s="98">
        <v>1.35</v>
      </c>
      <c r="J276" s="104"/>
      <c r="K276" s="100"/>
      <c r="L276" s="100"/>
      <c r="M276" s="103"/>
      <c r="N276" s="100"/>
      <c r="O276" s="100"/>
      <c r="P276" s="102" t="str">
        <f t="shared" ca="1" si="4"/>
        <v>Matured</v>
      </c>
    </row>
    <row r="277" spans="1:16" x14ac:dyDescent="0.25">
      <c r="A277" s="95" t="s">
        <v>975</v>
      </c>
      <c r="B277" s="96">
        <v>45196</v>
      </c>
      <c r="C277" s="21" t="s">
        <v>30</v>
      </c>
      <c r="D277" s="70" t="s">
        <v>16</v>
      </c>
      <c r="E277" s="70" t="s">
        <v>7</v>
      </c>
      <c r="F277" s="96">
        <v>45197</v>
      </c>
      <c r="G277" s="96">
        <v>45204</v>
      </c>
      <c r="H277" s="97">
        <v>5000000</v>
      </c>
      <c r="I277" s="98">
        <v>0.45</v>
      </c>
      <c r="J277" s="104">
        <v>10000000</v>
      </c>
      <c r="K277" s="100">
        <v>0.35</v>
      </c>
      <c r="L277" s="100">
        <v>0.43</v>
      </c>
      <c r="M277" s="103">
        <v>5000000</v>
      </c>
      <c r="N277" s="100">
        <v>0.35</v>
      </c>
      <c r="O277" s="100">
        <v>0.39</v>
      </c>
      <c r="P277" s="102" t="str">
        <f t="shared" ca="1" si="4"/>
        <v>Matured</v>
      </c>
    </row>
    <row r="278" spans="1:16" x14ac:dyDescent="0.25">
      <c r="A278" s="95" t="s">
        <v>976</v>
      </c>
      <c r="B278" s="96">
        <v>45196</v>
      </c>
      <c r="C278" s="21" t="s">
        <v>30</v>
      </c>
      <c r="D278" s="70" t="s">
        <v>16</v>
      </c>
      <c r="E278" s="70" t="s">
        <v>8</v>
      </c>
      <c r="F278" s="96">
        <v>45197</v>
      </c>
      <c r="G278" s="96">
        <v>45211</v>
      </c>
      <c r="H278" s="97">
        <v>5000000</v>
      </c>
      <c r="I278" s="98">
        <v>0.52</v>
      </c>
      <c r="J278" s="104">
        <v>10000000</v>
      </c>
      <c r="K278" s="100">
        <v>0.43</v>
      </c>
      <c r="L278" s="100">
        <v>0.47</v>
      </c>
      <c r="M278" s="103">
        <v>5000000</v>
      </c>
      <c r="N278" s="100">
        <v>0.43</v>
      </c>
      <c r="O278" s="100">
        <v>0.45</v>
      </c>
      <c r="P278" s="102" t="str">
        <f t="shared" ca="1" si="4"/>
        <v>Matured</v>
      </c>
    </row>
    <row r="279" spans="1:16" x14ac:dyDescent="0.25">
      <c r="A279" s="95" t="s">
        <v>977</v>
      </c>
      <c r="B279" s="96">
        <v>45196</v>
      </c>
      <c r="C279" s="21" t="s">
        <v>30</v>
      </c>
      <c r="D279" s="70" t="s">
        <v>16</v>
      </c>
      <c r="E279" s="70" t="s">
        <v>9</v>
      </c>
      <c r="F279" s="96">
        <v>45197</v>
      </c>
      <c r="G279" s="96">
        <v>45225</v>
      </c>
      <c r="H279" s="97">
        <v>5000000</v>
      </c>
      <c r="I279" s="98">
        <v>0.55000000000000004</v>
      </c>
      <c r="J279" s="104">
        <v>5000000</v>
      </c>
      <c r="K279" s="100">
        <v>0.49</v>
      </c>
      <c r="L279" s="100">
        <v>0.49</v>
      </c>
      <c r="M279" s="103">
        <v>5000000</v>
      </c>
      <c r="N279" s="100">
        <v>0.49</v>
      </c>
      <c r="O279" s="100">
        <v>0.49</v>
      </c>
      <c r="P279" s="102" t="str">
        <f t="shared" ca="1" si="4"/>
        <v>Matured</v>
      </c>
    </row>
    <row r="280" spans="1:16" x14ac:dyDescent="0.25">
      <c r="A280" s="95" t="s">
        <v>974</v>
      </c>
      <c r="B280" s="96">
        <v>45196</v>
      </c>
      <c r="C280" s="21" t="s">
        <v>30</v>
      </c>
      <c r="D280" s="70" t="s">
        <v>16</v>
      </c>
      <c r="E280" s="70" t="s">
        <v>10</v>
      </c>
      <c r="F280" s="96">
        <v>45197</v>
      </c>
      <c r="G280" s="96">
        <v>45288</v>
      </c>
      <c r="H280" s="97">
        <v>30000000</v>
      </c>
      <c r="I280" s="98">
        <v>1.02</v>
      </c>
      <c r="J280" s="104">
        <v>16040000</v>
      </c>
      <c r="K280" s="100">
        <v>0.8</v>
      </c>
      <c r="L280" s="100">
        <v>1.02</v>
      </c>
      <c r="M280" s="103">
        <v>16040000</v>
      </c>
      <c r="N280" s="100">
        <v>1.02</v>
      </c>
      <c r="O280" s="100">
        <v>1.0031421446384039</v>
      </c>
      <c r="P280" s="102" t="str">
        <f t="shared" ca="1" si="4"/>
        <v>Matured</v>
      </c>
    </row>
    <row r="281" spans="1:16" x14ac:dyDescent="0.25">
      <c r="A281" s="95" t="s">
        <v>978</v>
      </c>
      <c r="B281" s="96">
        <v>45196</v>
      </c>
      <c r="C281" s="21" t="s">
        <v>30</v>
      </c>
      <c r="D281" s="70" t="s">
        <v>16</v>
      </c>
      <c r="E281" s="70" t="s">
        <v>11</v>
      </c>
      <c r="F281" s="96">
        <v>45197</v>
      </c>
      <c r="G281" s="96">
        <v>45379</v>
      </c>
      <c r="H281" s="97">
        <v>15000000</v>
      </c>
      <c r="I281" s="98">
        <v>1.06</v>
      </c>
      <c r="J281" s="104">
        <v>3700000</v>
      </c>
      <c r="K281" s="100">
        <v>1</v>
      </c>
      <c r="L281" s="100">
        <v>1</v>
      </c>
      <c r="M281" s="103">
        <v>3700000</v>
      </c>
      <c r="N281" s="100">
        <v>1</v>
      </c>
      <c r="O281" s="100">
        <v>1</v>
      </c>
      <c r="P281" s="102" t="str">
        <f t="shared" ca="1" si="4"/>
        <v>Matured</v>
      </c>
    </row>
    <row r="282" spans="1:16" x14ac:dyDescent="0.25">
      <c r="A282" s="95" t="s">
        <v>979</v>
      </c>
      <c r="B282" s="96">
        <v>45196</v>
      </c>
      <c r="C282" s="21" t="s">
        <v>30</v>
      </c>
      <c r="D282" s="70" t="s">
        <v>16</v>
      </c>
      <c r="E282" s="70" t="s">
        <v>12</v>
      </c>
      <c r="F282" s="96">
        <v>45197</v>
      </c>
      <c r="G282" s="96">
        <v>45561</v>
      </c>
      <c r="H282" s="97">
        <v>20000000</v>
      </c>
      <c r="I282" s="98">
        <v>1.08</v>
      </c>
      <c r="J282" s="104">
        <v>5000000</v>
      </c>
      <c r="K282" s="100">
        <v>1</v>
      </c>
      <c r="L282" s="100">
        <v>1</v>
      </c>
      <c r="M282" s="103">
        <v>5000000</v>
      </c>
      <c r="N282" s="100">
        <v>1</v>
      </c>
      <c r="O282" s="100">
        <v>1</v>
      </c>
      <c r="P282" s="102" t="str">
        <f t="shared" ca="1" si="4"/>
        <v>Matured</v>
      </c>
    </row>
    <row r="283" spans="1:16" x14ac:dyDescent="0.25">
      <c r="A283" s="95" t="s">
        <v>636</v>
      </c>
      <c r="B283" s="96">
        <v>45203</v>
      </c>
      <c r="C283" s="21" t="s">
        <v>30</v>
      </c>
      <c r="D283" s="70" t="s">
        <v>17</v>
      </c>
      <c r="E283" s="70" t="s">
        <v>7</v>
      </c>
      <c r="F283" s="96">
        <v>45204</v>
      </c>
      <c r="G283" s="96">
        <v>45211</v>
      </c>
      <c r="H283" s="97">
        <v>200000000000</v>
      </c>
      <c r="I283" s="98">
        <v>0.5</v>
      </c>
      <c r="J283" s="104">
        <v>228000000000</v>
      </c>
      <c r="K283" s="100">
        <v>0.3</v>
      </c>
      <c r="L283" s="100">
        <v>0.5</v>
      </c>
      <c r="M283" s="103">
        <v>200000000000</v>
      </c>
      <c r="N283" s="100">
        <v>0.45</v>
      </c>
      <c r="O283" s="100">
        <v>0.44912280701754392</v>
      </c>
      <c r="P283" s="102" t="str">
        <f t="shared" ca="1" si="4"/>
        <v>Matured</v>
      </c>
    </row>
    <row r="284" spans="1:16" x14ac:dyDescent="0.25">
      <c r="A284" s="95" t="s">
        <v>637</v>
      </c>
      <c r="B284" s="96">
        <v>45203</v>
      </c>
      <c r="C284" s="21" t="s">
        <v>30</v>
      </c>
      <c r="D284" s="70" t="s">
        <v>17</v>
      </c>
      <c r="E284" s="70" t="s">
        <v>8</v>
      </c>
      <c r="F284" s="96">
        <v>45204</v>
      </c>
      <c r="G284" s="96">
        <v>45218</v>
      </c>
      <c r="H284" s="97">
        <v>220000000000</v>
      </c>
      <c r="I284" s="98">
        <v>0.55000000000000004</v>
      </c>
      <c r="J284" s="104">
        <v>263000000000</v>
      </c>
      <c r="K284" s="100">
        <v>0.25</v>
      </c>
      <c r="L284" s="100">
        <v>0.55000000000000004</v>
      </c>
      <c r="M284" s="103">
        <v>220000000000</v>
      </c>
      <c r="N284" s="100">
        <v>0.5</v>
      </c>
      <c r="O284" s="100">
        <v>0.45266159695817493</v>
      </c>
      <c r="P284" s="102" t="str">
        <f t="shared" ca="1" si="4"/>
        <v>Matured</v>
      </c>
    </row>
    <row r="285" spans="1:16" x14ac:dyDescent="0.25">
      <c r="A285" s="95" t="s">
        <v>638</v>
      </c>
      <c r="B285" s="96">
        <v>45203</v>
      </c>
      <c r="C285" s="21" t="s">
        <v>30</v>
      </c>
      <c r="D285" s="70" t="s">
        <v>17</v>
      </c>
      <c r="E285" s="70" t="s">
        <v>9</v>
      </c>
      <c r="F285" s="96">
        <v>45204</v>
      </c>
      <c r="G285" s="96">
        <v>45232</v>
      </c>
      <c r="H285" s="97">
        <v>180000000000</v>
      </c>
      <c r="I285" s="98">
        <v>0.8</v>
      </c>
      <c r="J285" s="104">
        <v>102500000000</v>
      </c>
      <c r="K285" s="100">
        <v>0.7</v>
      </c>
      <c r="L285" s="100">
        <v>0.8</v>
      </c>
      <c r="M285" s="103">
        <v>102500000000</v>
      </c>
      <c r="N285" s="100">
        <v>0.8</v>
      </c>
      <c r="O285" s="100">
        <v>0.79756097560975614</v>
      </c>
      <c r="P285" s="102" t="str">
        <f t="shared" ca="1" si="4"/>
        <v>Matured</v>
      </c>
    </row>
    <row r="286" spans="1:16" x14ac:dyDescent="0.25">
      <c r="A286" s="95" t="s">
        <v>639</v>
      </c>
      <c r="B286" s="96">
        <v>45203</v>
      </c>
      <c r="C286" s="21" t="s">
        <v>30</v>
      </c>
      <c r="D286" s="70" t="s">
        <v>17</v>
      </c>
      <c r="E286" s="70" t="s">
        <v>10</v>
      </c>
      <c r="F286" s="96">
        <v>45204</v>
      </c>
      <c r="G286" s="96">
        <v>45295</v>
      </c>
      <c r="H286" s="97">
        <v>200000000000</v>
      </c>
      <c r="I286" s="98">
        <v>1.3</v>
      </c>
      <c r="J286" s="104">
        <v>50000000000</v>
      </c>
      <c r="K286" s="100">
        <v>1.3</v>
      </c>
      <c r="L286" s="100">
        <v>1.3</v>
      </c>
      <c r="M286" s="103">
        <v>50000000000</v>
      </c>
      <c r="N286" s="100">
        <v>1.3</v>
      </c>
      <c r="O286" s="100">
        <v>1.3</v>
      </c>
      <c r="P286" s="102" t="str">
        <f t="shared" ca="1" si="4"/>
        <v>Matured</v>
      </c>
    </row>
    <row r="287" spans="1:16" x14ac:dyDescent="0.25">
      <c r="A287" s="95" t="s">
        <v>1438</v>
      </c>
      <c r="B287" s="96">
        <v>45203</v>
      </c>
      <c r="C287" s="21" t="s">
        <v>30</v>
      </c>
      <c r="D287" s="70" t="s">
        <v>17</v>
      </c>
      <c r="E287" s="70" t="s">
        <v>11</v>
      </c>
      <c r="F287" s="96">
        <v>45204</v>
      </c>
      <c r="G287" s="96">
        <v>45386</v>
      </c>
      <c r="H287" s="97">
        <v>20000000000</v>
      </c>
      <c r="I287" s="98">
        <v>1.33</v>
      </c>
      <c r="J287" s="104"/>
      <c r="K287" s="100"/>
      <c r="L287" s="100"/>
      <c r="M287" s="103"/>
      <c r="N287" s="100"/>
      <c r="O287" s="100"/>
      <c r="P287" s="102" t="str">
        <f t="shared" ca="1" si="4"/>
        <v>Matured</v>
      </c>
    </row>
    <row r="288" spans="1:16" x14ac:dyDescent="0.25">
      <c r="A288" s="95" t="s">
        <v>1439</v>
      </c>
      <c r="B288" s="96">
        <v>45203</v>
      </c>
      <c r="C288" s="21" t="s">
        <v>30</v>
      </c>
      <c r="D288" s="70" t="s">
        <v>17</v>
      </c>
      <c r="E288" s="70" t="s">
        <v>12</v>
      </c>
      <c r="F288" s="96">
        <v>45204</v>
      </c>
      <c r="G288" s="96">
        <v>45568</v>
      </c>
      <c r="H288" s="97">
        <v>20000000000</v>
      </c>
      <c r="I288" s="98">
        <v>1.35</v>
      </c>
      <c r="J288" s="104"/>
      <c r="K288" s="100"/>
      <c r="L288" s="100"/>
      <c r="M288" s="103"/>
      <c r="N288" s="100"/>
      <c r="O288" s="100"/>
      <c r="P288" s="102" t="str">
        <f t="shared" ca="1" si="4"/>
        <v>Matured</v>
      </c>
    </row>
    <row r="289" spans="1:16" x14ac:dyDescent="0.25">
      <c r="A289" s="95" t="s">
        <v>980</v>
      </c>
      <c r="B289" s="96">
        <v>45203</v>
      </c>
      <c r="C289" s="21" t="s">
        <v>30</v>
      </c>
      <c r="D289" s="70" t="s">
        <v>16</v>
      </c>
      <c r="E289" s="70" t="s">
        <v>7</v>
      </c>
      <c r="F289" s="96">
        <v>45204</v>
      </c>
      <c r="G289" s="96">
        <v>45211</v>
      </c>
      <c r="H289" s="97">
        <v>5000000</v>
      </c>
      <c r="I289" s="98">
        <v>0.45</v>
      </c>
      <c r="J289" s="104">
        <v>10000000</v>
      </c>
      <c r="K289" s="100">
        <v>0.35</v>
      </c>
      <c r="L289" s="100">
        <v>0.35</v>
      </c>
      <c r="M289" s="103">
        <v>5000000</v>
      </c>
      <c r="N289" s="100">
        <v>0.35</v>
      </c>
      <c r="O289" s="100">
        <v>0.35</v>
      </c>
      <c r="P289" s="102" t="str">
        <f t="shared" ca="1" si="4"/>
        <v>Matured</v>
      </c>
    </row>
    <row r="290" spans="1:16" x14ac:dyDescent="0.25">
      <c r="A290" s="95" t="s">
        <v>981</v>
      </c>
      <c r="B290" s="96">
        <v>45203</v>
      </c>
      <c r="C290" s="21" t="s">
        <v>30</v>
      </c>
      <c r="D290" s="70" t="s">
        <v>16</v>
      </c>
      <c r="E290" s="70" t="s">
        <v>8</v>
      </c>
      <c r="F290" s="96">
        <v>45204</v>
      </c>
      <c r="G290" s="96">
        <v>45218</v>
      </c>
      <c r="H290" s="97">
        <v>5000000</v>
      </c>
      <c r="I290" s="98">
        <v>0.52</v>
      </c>
      <c r="J290" s="104">
        <v>5000000</v>
      </c>
      <c r="K290" s="100">
        <v>0.43</v>
      </c>
      <c r="L290" s="100">
        <v>0.43</v>
      </c>
      <c r="M290" s="103">
        <v>5000000</v>
      </c>
      <c r="N290" s="100">
        <v>0.43</v>
      </c>
      <c r="O290" s="100">
        <v>0.43</v>
      </c>
      <c r="P290" s="102" t="str">
        <f t="shared" ca="1" si="4"/>
        <v>Matured</v>
      </c>
    </row>
    <row r="291" spans="1:16" x14ac:dyDescent="0.25">
      <c r="A291" s="95" t="s">
        <v>982</v>
      </c>
      <c r="B291" s="96">
        <v>45203</v>
      </c>
      <c r="C291" s="21" t="s">
        <v>30</v>
      </c>
      <c r="D291" s="70" t="s">
        <v>16</v>
      </c>
      <c r="E291" s="70" t="s">
        <v>9</v>
      </c>
      <c r="F291" s="96">
        <v>45204</v>
      </c>
      <c r="G291" s="96">
        <v>45232</v>
      </c>
      <c r="H291" s="97">
        <v>5000000</v>
      </c>
      <c r="I291" s="98">
        <v>0.55000000000000004</v>
      </c>
      <c r="J291" s="104">
        <v>5000000</v>
      </c>
      <c r="K291" s="100">
        <v>0.5</v>
      </c>
      <c r="L291" s="100">
        <v>0.5</v>
      </c>
      <c r="M291" s="103">
        <v>5000000</v>
      </c>
      <c r="N291" s="100">
        <v>0.5</v>
      </c>
      <c r="O291" s="100">
        <v>0.5</v>
      </c>
      <c r="P291" s="102" t="str">
        <f t="shared" ca="1" si="4"/>
        <v>Matured</v>
      </c>
    </row>
    <row r="292" spans="1:16" x14ac:dyDescent="0.25">
      <c r="A292" s="95" t="s">
        <v>983</v>
      </c>
      <c r="B292" s="96">
        <v>45203</v>
      </c>
      <c r="C292" s="21" t="s">
        <v>30</v>
      </c>
      <c r="D292" s="70" t="s">
        <v>16</v>
      </c>
      <c r="E292" s="70" t="s">
        <v>10</v>
      </c>
      <c r="F292" s="96">
        <v>45204</v>
      </c>
      <c r="G292" s="96">
        <v>45295</v>
      </c>
      <c r="H292" s="97">
        <v>30000000</v>
      </c>
      <c r="I292" s="98">
        <v>1.02</v>
      </c>
      <c r="J292" s="104">
        <v>5310000</v>
      </c>
      <c r="K292" s="100">
        <v>0.9</v>
      </c>
      <c r="L292" s="100">
        <v>1.02</v>
      </c>
      <c r="M292" s="103">
        <v>5310000</v>
      </c>
      <c r="N292" s="100">
        <v>1.02</v>
      </c>
      <c r="O292" s="100">
        <v>1.0129943502824861</v>
      </c>
      <c r="P292" s="102" t="str">
        <f t="shared" ca="1" si="4"/>
        <v>Matured</v>
      </c>
    </row>
    <row r="293" spans="1:16" x14ac:dyDescent="0.25">
      <c r="A293" s="95" t="s">
        <v>1440</v>
      </c>
      <c r="B293" s="96">
        <v>45203</v>
      </c>
      <c r="C293" s="21" t="s">
        <v>30</v>
      </c>
      <c r="D293" s="70" t="s">
        <v>16</v>
      </c>
      <c r="E293" s="70" t="s">
        <v>11</v>
      </c>
      <c r="F293" s="96">
        <v>45204</v>
      </c>
      <c r="G293" s="96">
        <v>45386</v>
      </c>
      <c r="H293" s="97">
        <v>15000000</v>
      </c>
      <c r="I293" s="98">
        <v>1.06</v>
      </c>
      <c r="J293" s="104"/>
      <c r="K293" s="100"/>
      <c r="L293" s="100"/>
      <c r="M293" s="103"/>
      <c r="N293" s="100"/>
      <c r="O293" s="100"/>
      <c r="P293" s="102" t="str">
        <f t="shared" ca="1" si="4"/>
        <v>Matured</v>
      </c>
    </row>
    <row r="294" spans="1:16" x14ac:dyDescent="0.25">
      <c r="A294" s="95" t="s">
        <v>1441</v>
      </c>
      <c r="B294" s="96">
        <v>45203</v>
      </c>
      <c r="C294" s="21" t="s">
        <v>30</v>
      </c>
      <c r="D294" s="70" t="s">
        <v>16</v>
      </c>
      <c r="E294" s="70" t="s">
        <v>12</v>
      </c>
      <c r="F294" s="96">
        <v>45204</v>
      </c>
      <c r="G294" s="96">
        <v>45568</v>
      </c>
      <c r="H294" s="97">
        <v>20000000</v>
      </c>
      <c r="I294" s="98">
        <v>1.08</v>
      </c>
      <c r="J294" s="104"/>
      <c r="K294" s="100"/>
      <c r="L294" s="100"/>
      <c r="M294" s="103"/>
      <c r="N294" s="100"/>
      <c r="O294" s="100"/>
      <c r="P294" s="102" t="str">
        <f t="shared" ca="1" si="4"/>
        <v>Matured</v>
      </c>
    </row>
    <row r="295" spans="1:16" x14ac:dyDescent="0.25">
      <c r="A295" s="95" t="s">
        <v>640</v>
      </c>
      <c r="B295" s="96">
        <v>45210</v>
      </c>
      <c r="C295" s="21" t="s">
        <v>30</v>
      </c>
      <c r="D295" s="70" t="s">
        <v>17</v>
      </c>
      <c r="E295" s="70" t="s">
        <v>7</v>
      </c>
      <c r="F295" s="96">
        <v>45211</v>
      </c>
      <c r="G295" s="96">
        <v>45218</v>
      </c>
      <c r="H295" s="97">
        <v>200000000000</v>
      </c>
      <c r="I295" s="98">
        <v>0.5</v>
      </c>
      <c r="J295" s="104">
        <v>305000000000</v>
      </c>
      <c r="K295" s="100">
        <v>0.4</v>
      </c>
      <c r="L295" s="100">
        <v>0.45</v>
      </c>
      <c r="M295" s="103">
        <v>200000000000</v>
      </c>
      <c r="N295" s="100">
        <v>0.45</v>
      </c>
      <c r="O295" s="100">
        <v>0.44918032786885248</v>
      </c>
      <c r="P295" s="102" t="str">
        <f t="shared" ca="1" si="4"/>
        <v>Matured</v>
      </c>
    </row>
    <row r="296" spans="1:16" x14ac:dyDescent="0.25">
      <c r="A296" s="95" t="s">
        <v>641</v>
      </c>
      <c r="B296" s="96">
        <v>45210</v>
      </c>
      <c r="C296" s="21" t="s">
        <v>30</v>
      </c>
      <c r="D296" s="70" t="s">
        <v>17</v>
      </c>
      <c r="E296" s="70" t="s">
        <v>8</v>
      </c>
      <c r="F296" s="96">
        <v>45211</v>
      </c>
      <c r="G296" s="96">
        <v>45225</v>
      </c>
      <c r="H296" s="97">
        <v>220000000000</v>
      </c>
      <c r="I296" s="98">
        <v>0.55000000000000004</v>
      </c>
      <c r="J296" s="104">
        <v>233000000000</v>
      </c>
      <c r="K296" s="100">
        <v>0.45</v>
      </c>
      <c r="L296" s="100">
        <v>0.5</v>
      </c>
      <c r="M296" s="103">
        <v>220000000000</v>
      </c>
      <c r="N296" s="100">
        <v>0.5</v>
      </c>
      <c r="O296" s="100">
        <v>0.49721030042918463</v>
      </c>
      <c r="P296" s="102" t="str">
        <f t="shared" ca="1" si="4"/>
        <v>Matured</v>
      </c>
    </row>
    <row r="297" spans="1:16" x14ac:dyDescent="0.25">
      <c r="A297" s="95" t="s">
        <v>642</v>
      </c>
      <c r="B297" s="96">
        <v>45210</v>
      </c>
      <c r="C297" s="21" t="s">
        <v>30</v>
      </c>
      <c r="D297" s="70" t="s">
        <v>17</v>
      </c>
      <c r="E297" s="70" t="s">
        <v>9</v>
      </c>
      <c r="F297" s="96">
        <v>45211</v>
      </c>
      <c r="G297" s="96">
        <v>45239</v>
      </c>
      <c r="H297" s="97">
        <v>180000000000</v>
      </c>
      <c r="I297" s="98">
        <v>0.85</v>
      </c>
      <c r="J297" s="104">
        <v>161000000000</v>
      </c>
      <c r="K297" s="100">
        <v>0.65</v>
      </c>
      <c r="L297" s="100">
        <v>0.85</v>
      </c>
      <c r="M297" s="103">
        <v>161000000000</v>
      </c>
      <c r="N297" s="100">
        <v>0.85</v>
      </c>
      <c r="O297" s="100">
        <v>0.79813664596273293</v>
      </c>
      <c r="P297" s="102" t="str">
        <f t="shared" ca="1" si="4"/>
        <v>Matured</v>
      </c>
    </row>
    <row r="298" spans="1:16" x14ac:dyDescent="0.25">
      <c r="A298" s="95" t="s">
        <v>643</v>
      </c>
      <c r="B298" s="96">
        <v>45210</v>
      </c>
      <c r="C298" s="21" t="s">
        <v>30</v>
      </c>
      <c r="D298" s="70" t="s">
        <v>17</v>
      </c>
      <c r="E298" s="70" t="s">
        <v>10</v>
      </c>
      <c r="F298" s="96">
        <v>45211</v>
      </c>
      <c r="G298" s="96">
        <v>45302</v>
      </c>
      <c r="H298" s="97">
        <v>200000000000</v>
      </c>
      <c r="I298" s="98">
        <v>1.33</v>
      </c>
      <c r="J298" s="104">
        <v>52550000000</v>
      </c>
      <c r="K298" s="100">
        <v>1</v>
      </c>
      <c r="L298" s="100">
        <v>1.33</v>
      </c>
      <c r="M298" s="103">
        <v>52550000000</v>
      </c>
      <c r="N298" s="100">
        <v>1.33</v>
      </c>
      <c r="O298" s="100">
        <v>1.3254043767840149</v>
      </c>
      <c r="P298" s="102" t="str">
        <f t="shared" ca="1" si="4"/>
        <v>Matured</v>
      </c>
    </row>
    <row r="299" spans="1:16" x14ac:dyDescent="0.25">
      <c r="A299" s="95" t="s">
        <v>644</v>
      </c>
      <c r="B299" s="96">
        <v>45210</v>
      </c>
      <c r="C299" s="21" t="s">
        <v>30</v>
      </c>
      <c r="D299" s="70" t="s">
        <v>17</v>
      </c>
      <c r="E299" s="70" t="s">
        <v>11</v>
      </c>
      <c r="F299" s="96">
        <v>45211</v>
      </c>
      <c r="G299" s="96">
        <v>45393</v>
      </c>
      <c r="H299" s="97">
        <v>40000000000</v>
      </c>
      <c r="I299" s="98">
        <v>1.38</v>
      </c>
      <c r="J299" s="104">
        <v>5700000000</v>
      </c>
      <c r="K299" s="100">
        <v>1.35</v>
      </c>
      <c r="L299" s="100">
        <v>1.35</v>
      </c>
      <c r="M299" s="103">
        <v>5700000000</v>
      </c>
      <c r="N299" s="100">
        <v>1.35</v>
      </c>
      <c r="O299" s="100">
        <v>1.35</v>
      </c>
      <c r="P299" s="102" t="str">
        <f t="shared" ca="1" si="4"/>
        <v>Matured</v>
      </c>
    </row>
    <row r="300" spans="1:16" x14ac:dyDescent="0.25">
      <c r="A300" s="95" t="s">
        <v>1442</v>
      </c>
      <c r="B300" s="96">
        <v>45210</v>
      </c>
      <c r="C300" s="21" t="s">
        <v>30</v>
      </c>
      <c r="D300" s="70" t="s">
        <v>17</v>
      </c>
      <c r="E300" s="70" t="s">
        <v>12</v>
      </c>
      <c r="F300" s="96">
        <v>45211</v>
      </c>
      <c r="G300" s="96">
        <v>45575</v>
      </c>
      <c r="H300" s="97">
        <v>40000000000</v>
      </c>
      <c r="I300" s="98">
        <v>1.4</v>
      </c>
      <c r="J300" s="104"/>
      <c r="K300" s="100"/>
      <c r="L300" s="100"/>
      <c r="M300" s="103"/>
      <c r="N300" s="100"/>
      <c r="O300" s="100"/>
      <c r="P300" s="102" t="str">
        <f t="shared" ca="1" si="4"/>
        <v>Matured</v>
      </c>
    </row>
    <row r="301" spans="1:16" x14ac:dyDescent="0.25">
      <c r="A301" s="95" t="s">
        <v>985</v>
      </c>
      <c r="B301" s="96">
        <v>45210</v>
      </c>
      <c r="C301" s="21" t="s">
        <v>30</v>
      </c>
      <c r="D301" s="70" t="s">
        <v>16</v>
      </c>
      <c r="E301" s="70" t="s">
        <v>7</v>
      </c>
      <c r="F301" s="96">
        <v>45211</v>
      </c>
      <c r="G301" s="96">
        <v>45218</v>
      </c>
      <c r="H301" s="97">
        <v>5000000</v>
      </c>
      <c r="I301" s="98">
        <v>0.45</v>
      </c>
      <c r="J301" s="104">
        <v>15000000</v>
      </c>
      <c r="K301" s="100">
        <v>0.34</v>
      </c>
      <c r="L301" s="100">
        <v>0.4</v>
      </c>
      <c r="M301" s="103">
        <v>5000000</v>
      </c>
      <c r="N301" s="100">
        <v>0.34</v>
      </c>
      <c r="O301" s="100">
        <v>0.36333333333333329</v>
      </c>
      <c r="P301" s="102" t="str">
        <f t="shared" ca="1" si="4"/>
        <v>Matured</v>
      </c>
    </row>
    <row r="302" spans="1:16" x14ac:dyDescent="0.25">
      <c r="A302" s="95" t="s">
        <v>986</v>
      </c>
      <c r="B302" s="96">
        <v>45210</v>
      </c>
      <c r="C302" s="21" t="s">
        <v>30</v>
      </c>
      <c r="D302" s="70" t="s">
        <v>16</v>
      </c>
      <c r="E302" s="70" t="s">
        <v>8</v>
      </c>
      <c r="F302" s="96">
        <v>45211</v>
      </c>
      <c r="G302" s="96">
        <v>45225</v>
      </c>
      <c r="H302" s="97">
        <v>5000000</v>
      </c>
      <c r="I302" s="98">
        <v>0.52</v>
      </c>
      <c r="J302" s="104">
        <v>10000000</v>
      </c>
      <c r="K302" s="100">
        <v>0.43</v>
      </c>
      <c r="L302" s="100">
        <v>0.45</v>
      </c>
      <c r="M302" s="103">
        <v>5000000</v>
      </c>
      <c r="N302" s="100">
        <v>0.43</v>
      </c>
      <c r="O302" s="100">
        <v>0.44</v>
      </c>
      <c r="P302" s="102" t="str">
        <f t="shared" ca="1" si="4"/>
        <v>Matured</v>
      </c>
    </row>
    <row r="303" spans="1:16" x14ac:dyDescent="0.25">
      <c r="A303" s="95" t="s">
        <v>987</v>
      </c>
      <c r="B303" s="96">
        <v>45210</v>
      </c>
      <c r="C303" s="21" t="s">
        <v>30</v>
      </c>
      <c r="D303" s="70" t="s">
        <v>16</v>
      </c>
      <c r="E303" s="70" t="s">
        <v>9</v>
      </c>
      <c r="F303" s="96">
        <v>45211</v>
      </c>
      <c r="G303" s="96">
        <v>45239</v>
      </c>
      <c r="H303" s="97">
        <v>5000000</v>
      </c>
      <c r="I303" s="98">
        <v>0.55000000000000004</v>
      </c>
      <c r="J303" s="104">
        <v>5000000</v>
      </c>
      <c r="K303" s="100">
        <v>0.5</v>
      </c>
      <c r="L303" s="100">
        <v>0.5</v>
      </c>
      <c r="M303" s="103">
        <v>5000000</v>
      </c>
      <c r="N303" s="100">
        <v>0.5</v>
      </c>
      <c r="O303" s="100">
        <v>0.5</v>
      </c>
      <c r="P303" s="102" t="str">
        <f t="shared" ca="1" si="4"/>
        <v>Matured</v>
      </c>
    </row>
    <row r="304" spans="1:16" x14ac:dyDescent="0.25">
      <c r="A304" s="95" t="s">
        <v>988</v>
      </c>
      <c r="B304" s="96">
        <v>45210</v>
      </c>
      <c r="C304" s="21" t="s">
        <v>30</v>
      </c>
      <c r="D304" s="70" t="s">
        <v>16</v>
      </c>
      <c r="E304" s="70" t="s">
        <v>10</v>
      </c>
      <c r="F304" s="96">
        <v>45211</v>
      </c>
      <c r="G304" s="96">
        <v>45302</v>
      </c>
      <c r="H304" s="97">
        <v>25000000</v>
      </c>
      <c r="I304" s="98">
        <v>1.02</v>
      </c>
      <c r="J304" s="104">
        <v>12750000</v>
      </c>
      <c r="K304" s="100">
        <v>0.5</v>
      </c>
      <c r="L304" s="100">
        <v>1.02</v>
      </c>
      <c r="M304" s="103">
        <v>12750000</v>
      </c>
      <c r="N304" s="100">
        <v>1.02</v>
      </c>
      <c r="O304" s="100">
        <v>0.94509803921568625</v>
      </c>
      <c r="P304" s="102" t="str">
        <f t="shared" ca="1" si="4"/>
        <v>Matured</v>
      </c>
    </row>
    <row r="305" spans="1:16" x14ac:dyDescent="0.25">
      <c r="A305" s="95" t="s">
        <v>989</v>
      </c>
      <c r="B305" s="96">
        <v>45210</v>
      </c>
      <c r="C305" s="21" t="s">
        <v>30</v>
      </c>
      <c r="D305" s="70" t="s">
        <v>16</v>
      </c>
      <c r="E305" s="70" t="s">
        <v>11</v>
      </c>
      <c r="F305" s="96">
        <v>45211</v>
      </c>
      <c r="G305" s="96">
        <v>45393</v>
      </c>
      <c r="H305" s="97">
        <v>10000000</v>
      </c>
      <c r="I305" s="98">
        <v>1.06</v>
      </c>
      <c r="J305" s="104">
        <v>7700000</v>
      </c>
      <c r="K305" s="100">
        <v>1.05</v>
      </c>
      <c r="L305" s="100">
        <v>1.05</v>
      </c>
      <c r="M305" s="103">
        <v>7700000</v>
      </c>
      <c r="N305" s="100">
        <v>1.05</v>
      </c>
      <c r="O305" s="100">
        <v>1.05</v>
      </c>
      <c r="P305" s="102" t="str">
        <f t="shared" ca="1" si="4"/>
        <v>Matured</v>
      </c>
    </row>
    <row r="306" spans="1:16" x14ac:dyDescent="0.25">
      <c r="A306" s="95" t="s">
        <v>984</v>
      </c>
      <c r="B306" s="96">
        <v>45210</v>
      </c>
      <c r="C306" s="21" t="s">
        <v>30</v>
      </c>
      <c r="D306" s="70" t="s">
        <v>16</v>
      </c>
      <c r="E306" s="70" t="s">
        <v>12</v>
      </c>
      <c r="F306" s="96">
        <v>45211</v>
      </c>
      <c r="G306" s="96">
        <v>45575</v>
      </c>
      <c r="H306" s="97">
        <v>15000000</v>
      </c>
      <c r="I306" s="98">
        <v>1.08</v>
      </c>
      <c r="J306" s="104">
        <v>5200000</v>
      </c>
      <c r="K306" s="100">
        <v>1</v>
      </c>
      <c r="L306" s="100">
        <v>1.05</v>
      </c>
      <c r="M306" s="103">
        <v>5200000</v>
      </c>
      <c r="N306" s="100">
        <v>1.05</v>
      </c>
      <c r="O306" s="100">
        <v>1.0480769230769229</v>
      </c>
      <c r="P306" s="102" t="str">
        <f t="shared" ca="1" si="4"/>
        <v>Matured</v>
      </c>
    </row>
    <row r="307" spans="1:16" x14ac:dyDescent="0.25">
      <c r="A307" s="95" t="s">
        <v>645</v>
      </c>
      <c r="B307" s="96">
        <v>45217</v>
      </c>
      <c r="C307" s="21" t="s">
        <v>30</v>
      </c>
      <c r="D307" s="70" t="s">
        <v>17</v>
      </c>
      <c r="E307" s="70" t="s">
        <v>7</v>
      </c>
      <c r="F307" s="96">
        <v>45218</v>
      </c>
      <c r="G307" s="96">
        <v>45225</v>
      </c>
      <c r="H307" s="97">
        <v>250000000000</v>
      </c>
      <c r="I307" s="98">
        <v>0.5</v>
      </c>
      <c r="J307" s="104">
        <v>273000000000</v>
      </c>
      <c r="K307" s="100">
        <v>0.4</v>
      </c>
      <c r="L307" s="100">
        <v>0.45</v>
      </c>
      <c r="M307" s="103">
        <v>250000000000</v>
      </c>
      <c r="N307" s="100">
        <v>0.45</v>
      </c>
      <c r="O307" s="100">
        <v>0.44670329670329673</v>
      </c>
      <c r="P307" s="102" t="str">
        <f t="shared" ca="1" si="4"/>
        <v>Matured</v>
      </c>
    </row>
    <row r="308" spans="1:16" x14ac:dyDescent="0.25">
      <c r="A308" s="95" t="s">
        <v>646</v>
      </c>
      <c r="B308" s="96">
        <v>45217</v>
      </c>
      <c r="C308" s="21" t="s">
        <v>30</v>
      </c>
      <c r="D308" s="70" t="s">
        <v>17</v>
      </c>
      <c r="E308" s="70" t="s">
        <v>8</v>
      </c>
      <c r="F308" s="96">
        <v>45218</v>
      </c>
      <c r="G308" s="96">
        <v>45232</v>
      </c>
      <c r="H308" s="97">
        <v>250000000000</v>
      </c>
      <c r="I308" s="98">
        <v>0.55000000000000004</v>
      </c>
      <c r="J308" s="104">
        <v>289000000000</v>
      </c>
      <c r="K308" s="100">
        <v>0.25</v>
      </c>
      <c r="L308" s="100">
        <v>0.5</v>
      </c>
      <c r="M308" s="103">
        <v>250000000000</v>
      </c>
      <c r="N308" s="100">
        <v>0.5</v>
      </c>
      <c r="O308" s="100">
        <v>0.46470588235294119</v>
      </c>
      <c r="P308" s="102" t="str">
        <f t="shared" ca="1" si="4"/>
        <v>Matured</v>
      </c>
    </row>
    <row r="309" spans="1:16" x14ac:dyDescent="0.25">
      <c r="A309" s="95" t="s">
        <v>647</v>
      </c>
      <c r="B309" s="96">
        <v>45217</v>
      </c>
      <c r="C309" s="21" t="s">
        <v>30</v>
      </c>
      <c r="D309" s="70" t="s">
        <v>17</v>
      </c>
      <c r="E309" s="70" t="s">
        <v>9</v>
      </c>
      <c r="F309" s="96">
        <v>45218</v>
      </c>
      <c r="G309" s="96">
        <v>45246</v>
      </c>
      <c r="H309" s="97">
        <v>200000000000</v>
      </c>
      <c r="I309" s="98">
        <v>0.85</v>
      </c>
      <c r="J309" s="104">
        <v>102000000000</v>
      </c>
      <c r="K309" s="100">
        <v>0.745</v>
      </c>
      <c r="L309" s="100">
        <v>0.85</v>
      </c>
      <c r="M309" s="103">
        <v>102000000000</v>
      </c>
      <c r="N309" s="100">
        <v>0.85</v>
      </c>
      <c r="O309" s="100">
        <v>0.84803921568627449</v>
      </c>
      <c r="P309" s="102" t="str">
        <f t="shared" ca="1" si="4"/>
        <v>Matured</v>
      </c>
    </row>
    <row r="310" spans="1:16" x14ac:dyDescent="0.25">
      <c r="A310" s="95" t="s">
        <v>648</v>
      </c>
      <c r="B310" s="96">
        <v>45217</v>
      </c>
      <c r="C310" s="21" t="s">
        <v>30</v>
      </c>
      <c r="D310" s="70" t="s">
        <v>17</v>
      </c>
      <c r="E310" s="70" t="s">
        <v>10</v>
      </c>
      <c r="F310" s="96">
        <v>45218</v>
      </c>
      <c r="G310" s="96">
        <v>45309</v>
      </c>
      <c r="H310" s="97">
        <v>150000000000</v>
      </c>
      <c r="I310" s="98">
        <v>1.33</v>
      </c>
      <c r="J310" s="104">
        <v>250000000</v>
      </c>
      <c r="K310" s="100">
        <v>0.6</v>
      </c>
      <c r="L310" s="100">
        <v>0.6</v>
      </c>
      <c r="M310" s="103">
        <v>250000000</v>
      </c>
      <c r="N310" s="100">
        <v>0.6</v>
      </c>
      <c r="O310" s="100">
        <v>0.6</v>
      </c>
      <c r="P310" s="102" t="str">
        <f t="shared" ca="1" si="4"/>
        <v>Matured</v>
      </c>
    </row>
    <row r="311" spans="1:16" x14ac:dyDescent="0.25">
      <c r="A311" s="95" t="s">
        <v>649</v>
      </c>
      <c r="B311" s="96">
        <v>45217</v>
      </c>
      <c r="C311" s="21" t="s">
        <v>30</v>
      </c>
      <c r="D311" s="70" t="s">
        <v>17</v>
      </c>
      <c r="E311" s="70" t="s">
        <v>11</v>
      </c>
      <c r="F311" s="96">
        <v>45218</v>
      </c>
      <c r="G311" s="96">
        <v>45400</v>
      </c>
      <c r="H311" s="97">
        <v>40000000000</v>
      </c>
      <c r="I311" s="98">
        <v>1.38</v>
      </c>
      <c r="J311" s="104">
        <v>200000000</v>
      </c>
      <c r="K311" s="100">
        <v>0.3</v>
      </c>
      <c r="L311" s="100">
        <v>0.3</v>
      </c>
      <c r="M311" s="103">
        <v>200000000</v>
      </c>
      <c r="N311" s="100">
        <v>0.3</v>
      </c>
      <c r="O311" s="100">
        <v>0.3</v>
      </c>
      <c r="P311" s="102" t="str">
        <f t="shared" ca="1" si="4"/>
        <v>Matured</v>
      </c>
    </row>
    <row r="312" spans="1:16" x14ac:dyDescent="0.25">
      <c r="A312" s="95" t="s">
        <v>1443</v>
      </c>
      <c r="B312" s="96">
        <v>45217</v>
      </c>
      <c r="C312" s="21" t="s">
        <v>30</v>
      </c>
      <c r="D312" s="70" t="s">
        <v>17</v>
      </c>
      <c r="E312" s="70" t="s">
        <v>12</v>
      </c>
      <c r="F312" s="96">
        <v>45218</v>
      </c>
      <c r="G312" s="96">
        <v>45582</v>
      </c>
      <c r="H312" s="97">
        <v>40000000000</v>
      </c>
      <c r="I312" s="98">
        <v>1.4</v>
      </c>
      <c r="J312" s="104"/>
      <c r="K312" s="100"/>
      <c r="L312" s="100"/>
      <c r="M312" s="103"/>
      <c r="N312" s="100"/>
      <c r="O312" s="100"/>
      <c r="P312" s="102" t="str">
        <f t="shared" ca="1" si="4"/>
        <v>Matured</v>
      </c>
    </row>
    <row r="313" spans="1:16" x14ac:dyDescent="0.25">
      <c r="A313" s="95" t="s">
        <v>367</v>
      </c>
      <c r="B313" s="96">
        <v>45217</v>
      </c>
      <c r="C313" s="21" t="s">
        <v>31</v>
      </c>
      <c r="D313" s="70" t="s">
        <v>17</v>
      </c>
      <c r="E313" s="70" t="s">
        <v>15</v>
      </c>
      <c r="F313" s="96">
        <v>45219</v>
      </c>
      <c r="G313" s="96">
        <v>45585</v>
      </c>
      <c r="H313" s="97" t="s">
        <v>35</v>
      </c>
      <c r="I313" s="98">
        <v>3.48</v>
      </c>
      <c r="J313" s="104">
        <v>24000000000</v>
      </c>
      <c r="K313" s="100">
        <v>3.8</v>
      </c>
      <c r="L313" s="100">
        <v>5</v>
      </c>
      <c r="M313" s="103">
        <v>20000000000</v>
      </c>
      <c r="N313" s="100"/>
      <c r="O313" s="100">
        <v>3.9666666666666699</v>
      </c>
      <c r="P313" s="102" t="str">
        <f t="shared" ca="1" si="4"/>
        <v>Matured</v>
      </c>
    </row>
    <row r="314" spans="1:16" x14ac:dyDescent="0.25">
      <c r="A314" s="95" t="s">
        <v>990</v>
      </c>
      <c r="B314" s="96">
        <v>45217</v>
      </c>
      <c r="C314" s="21" t="s">
        <v>30</v>
      </c>
      <c r="D314" s="70" t="s">
        <v>16</v>
      </c>
      <c r="E314" s="70" t="s">
        <v>7</v>
      </c>
      <c r="F314" s="96">
        <v>45218</v>
      </c>
      <c r="G314" s="96">
        <v>45225</v>
      </c>
      <c r="H314" s="97">
        <v>5000000</v>
      </c>
      <c r="I314" s="98">
        <v>0.45</v>
      </c>
      <c r="J314" s="104">
        <v>10000000</v>
      </c>
      <c r="K314" s="100">
        <v>0.34</v>
      </c>
      <c r="L314" s="100">
        <v>0.34</v>
      </c>
      <c r="M314" s="103">
        <v>5000000</v>
      </c>
      <c r="N314" s="100">
        <v>0.34</v>
      </c>
      <c r="O314" s="100">
        <v>0.34</v>
      </c>
      <c r="P314" s="102" t="str">
        <f t="shared" ca="1" si="4"/>
        <v>Matured</v>
      </c>
    </row>
    <row r="315" spans="1:16" x14ac:dyDescent="0.25">
      <c r="A315" s="95" t="s">
        <v>991</v>
      </c>
      <c r="B315" s="96">
        <v>45217</v>
      </c>
      <c r="C315" s="21" t="s">
        <v>30</v>
      </c>
      <c r="D315" s="70" t="s">
        <v>16</v>
      </c>
      <c r="E315" s="70" t="s">
        <v>8</v>
      </c>
      <c r="F315" s="96">
        <v>45218</v>
      </c>
      <c r="G315" s="96">
        <v>45232</v>
      </c>
      <c r="H315" s="97">
        <v>5000000</v>
      </c>
      <c r="I315" s="98">
        <v>0.52</v>
      </c>
      <c r="J315" s="104">
        <v>10000000</v>
      </c>
      <c r="K315" s="100">
        <v>0.42</v>
      </c>
      <c r="L315" s="100">
        <v>0.43</v>
      </c>
      <c r="M315" s="103">
        <v>5000000</v>
      </c>
      <c r="N315" s="100">
        <v>0.42</v>
      </c>
      <c r="O315" s="100">
        <v>0.42499999999999999</v>
      </c>
      <c r="P315" s="102" t="str">
        <f t="shared" ca="1" si="4"/>
        <v>Matured</v>
      </c>
    </row>
    <row r="316" spans="1:16" x14ac:dyDescent="0.25">
      <c r="A316" s="95" t="s">
        <v>992</v>
      </c>
      <c r="B316" s="96">
        <v>45217</v>
      </c>
      <c r="C316" s="21" t="s">
        <v>30</v>
      </c>
      <c r="D316" s="70" t="s">
        <v>16</v>
      </c>
      <c r="E316" s="70" t="s">
        <v>9</v>
      </c>
      <c r="F316" s="96">
        <v>45218</v>
      </c>
      <c r="G316" s="96">
        <v>45246</v>
      </c>
      <c r="H316" s="97">
        <v>5000000</v>
      </c>
      <c r="I316" s="98">
        <v>0.55000000000000004</v>
      </c>
      <c r="J316" s="104">
        <v>5000000</v>
      </c>
      <c r="K316" s="100">
        <v>0.5</v>
      </c>
      <c r="L316" s="100">
        <v>0.5</v>
      </c>
      <c r="M316" s="103">
        <v>5000000</v>
      </c>
      <c r="N316" s="100">
        <v>0.5</v>
      </c>
      <c r="O316" s="100">
        <v>0.5</v>
      </c>
      <c r="P316" s="102" t="str">
        <f t="shared" ca="1" si="4"/>
        <v>Matured</v>
      </c>
    </row>
    <row r="317" spans="1:16" x14ac:dyDescent="0.25">
      <c r="A317" s="95" t="s">
        <v>993</v>
      </c>
      <c r="B317" s="96">
        <v>45217</v>
      </c>
      <c r="C317" s="21" t="s">
        <v>30</v>
      </c>
      <c r="D317" s="70" t="s">
        <v>16</v>
      </c>
      <c r="E317" s="70" t="s">
        <v>10</v>
      </c>
      <c r="F317" s="96">
        <v>45218</v>
      </c>
      <c r="G317" s="96">
        <v>45309</v>
      </c>
      <c r="H317" s="97">
        <v>25000000</v>
      </c>
      <c r="I317" s="98">
        <v>1.02</v>
      </c>
      <c r="J317" s="104">
        <v>250000</v>
      </c>
      <c r="K317" s="100">
        <v>0.5</v>
      </c>
      <c r="L317" s="100">
        <v>0.5</v>
      </c>
      <c r="M317" s="103">
        <v>250000</v>
      </c>
      <c r="N317" s="100">
        <v>0.5</v>
      </c>
      <c r="O317" s="100">
        <v>0.5</v>
      </c>
      <c r="P317" s="102" t="str">
        <f t="shared" ca="1" si="4"/>
        <v>Matured</v>
      </c>
    </row>
    <row r="318" spans="1:16" x14ac:dyDescent="0.25">
      <c r="A318" s="95" t="s">
        <v>994</v>
      </c>
      <c r="B318" s="96">
        <v>45217</v>
      </c>
      <c r="C318" s="21" t="s">
        <v>30</v>
      </c>
      <c r="D318" s="70" t="s">
        <v>16</v>
      </c>
      <c r="E318" s="70" t="s">
        <v>11</v>
      </c>
      <c r="F318" s="96">
        <v>45218</v>
      </c>
      <c r="G318" s="96">
        <v>45400</v>
      </c>
      <c r="H318" s="97">
        <v>10000000</v>
      </c>
      <c r="I318" s="98">
        <v>1.06</v>
      </c>
      <c r="J318" s="104">
        <v>150000</v>
      </c>
      <c r="K318" s="100">
        <v>0.3</v>
      </c>
      <c r="L318" s="100">
        <v>0.3</v>
      </c>
      <c r="M318" s="103">
        <v>150000</v>
      </c>
      <c r="N318" s="100">
        <v>0.3</v>
      </c>
      <c r="O318" s="100">
        <v>0.3</v>
      </c>
      <c r="P318" s="102" t="str">
        <f t="shared" ca="1" si="4"/>
        <v>Matured</v>
      </c>
    </row>
    <row r="319" spans="1:16" x14ac:dyDescent="0.25">
      <c r="A319" s="95" t="s">
        <v>1444</v>
      </c>
      <c r="B319" s="96">
        <v>45217</v>
      </c>
      <c r="C319" s="21" t="s">
        <v>30</v>
      </c>
      <c r="D319" s="70" t="s">
        <v>16</v>
      </c>
      <c r="E319" s="70" t="s">
        <v>12</v>
      </c>
      <c r="F319" s="96">
        <v>45218</v>
      </c>
      <c r="G319" s="96">
        <v>45582</v>
      </c>
      <c r="H319" s="97">
        <v>15000000</v>
      </c>
      <c r="I319" s="98">
        <v>1.08</v>
      </c>
      <c r="J319" s="104"/>
      <c r="K319" s="100"/>
      <c r="L319" s="100"/>
      <c r="M319" s="103"/>
      <c r="N319" s="100"/>
      <c r="O319" s="100"/>
      <c r="P319" s="102" t="str">
        <f t="shared" ca="1" si="4"/>
        <v>Matured</v>
      </c>
    </row>
    <row r="320" spans="1:16" x14ac:dyDescent="0.25">
      <c r="A320" s="95" t="s">
        <v>650</v>
      </c>
      <c r="B320" s="96">
        <v>45224</v>
      </c>
      <c r="C320" s="21" t="s">
        <v>30</v>
      </c>
      <c r="D320" s="70" t="s">
        <v>17</v>
      </c>
      <c r="E320" s="70" t="s">
        <v>7</v>
      </c>
      <c r="F320" s="96">
        <v>45225</v>
      </c>
      <c r="G320" s="96">
        <v>45232</v>
      </c>
      <c r="H320" s="97">
        <v>300000000000</v>
      </c>
      <c r="I320" s="98">
        <v>0.5</v>
      </c>
      <c r="J320" s="104">
        <v>291000000000</v>
      </c>
      <c r="K320" s="100">
        <v>0.4</v>
      </c>
      <c r="L320" s="100">
        <v>0.45</v>
      </c>
      <c r="M320" s="103">
        <v>291000000000</v>
      </c>
      <c r="N320" s="100">
        <v>0.45</v>
      </c>
      <c r="O320" s="100">
        <v>0.44553264604810999</v>
      </c>
      <c r="P320" s="102" t="str">
        <f t="shared" ca="1" si="4"/>
        <v>Matured</v>
      </c>
    </row>
    <row r="321" spans="1:16" x14ac:dyDescent="0.25">
      <c r="A321" s="95" t="s">
        <v>651</v>
      </c>
      <c r="B321" s="96">
        <v>45224</v>
      </c>
      <c r="C321" s="21" t="s">
        <v>30</v>
      </c>
      <c r="D321" s="70" t="s">
        <v>17</v>
      </c>
      <c r="E321" s="70" t="s">
        <v>8</v>
      </c>
      <c r="F321" s="96">
        <v>45225</v>
      </c>
      <c r="G321" s="96">
        <v>45239</v>
      </c>
      <c r="H321" s="97">
        <v>300000000000</v>
      </c>
      <c r="I321" s="98">
        <v>0.55000000000000004</v>
      </c>
      <c r="J321" s="104">
        <v>340000000000</v>
      </c>
      <c r="K321" s="100">
        <v>0.45</v>
      </c>
      <c r="L321" s="100">
        <v>0.5</v>
      </c>
      <c r="M321" s="103">
        <v>300000000000</v>
      </c>
      <c r="N321" s="100">
        <v>0.5</v>
      </c>
      <c r="O321" s="100">
        <v>0.49926470588235289</v>
      </c>
      <c r="P321" s="102" t="str">
        <f t="shared" ca="1" si="4"/>
        <v>Matured</v>
      </c>
    </row>
    <row r="322" spans="1:16" x14ac:dyDescent="0.25">
      <c r="A322" s="95" t="s">
        <v>652</v>
      </c>
      <c r="B322" s="96">
        <v>45224</v>
      </c>
      <c r="C322" s="21" t="s">
        <v>30</v>
      </c>
      <c r="D322" s="70" t="s">
        <v>17</v>
      </c>
      <c r="E322" s="70" t="s">
        <v>9</v>
      </c>
      <c r="F322" s="96">
        <v>45225</v>
      </c>
      <c r="G322" s="96">
        <v>45253</v>
      </c>
      <c r="H322" s="97">
        <v>150000000000</v>
      </c>
      <c r="I322" s="98">
        <v>0.85</v>
      </c>
      <c r="J322" s="104">
        <v>12000000000</v>
      </c>
      <c r="K322" s="100">
        <v>0.75</v>
      </c>
      <c r="L322" s="100">
        <v>0.8</v>
      </c>
      <c r="M322" s="103">
        <v>12000000000</v>
      </c>
      <c r="N322" s="100">
        <v>0.8</v>
      </c>
      <c r="O322" s="100">
        <v>0.78333333333333333</v>
      </c>
      <c r="P322" s="102" t="str">
        <f t="shared" ca="1" si="4"/>
        <v>Matured</v>
      </c>
    </row>
    <row r="323" spans="1:16" x14ac:dyDescent="0.25">
      <c r="A323" s="95" t="s">
        <v>653</v>
      </c>
      <c r="B323" s="96">
        <v>45224</v>
      </c>
      <c r="C323" s="21" t="s">
        <v>30</v>
      </c>
      <c r="D323" s="70" t="s">
        <v>17</v>
      </c>
      <c r="E323" s="70" t="s">
        <v>10</v>
      </c>
      <c r="F323" s="96">
        <v>45225</v>
      </c>
      <c r="G323" s="96">
        <v>45316</v>
      </c>
      <c r="H323" s="97">
        <v>100000000000</v>
      </c>
      <c r="I323" s="98">
        <v>1.33</v>
      </c>
      <c r="J323" s="104">
        <v>200000000</v>
      </c>
      <c r="K323" s="100">
        <v>1.2</v>
      </c>
      <c r="L323" s="100">
        <v>1.2</v>
      </c>
      <c r="M323" s="103">
        <v>200000000</v>
      </c>
      <c r="N323" s="100">
        <v>1.2</v>
      </c>
      <c r="O323" s="100">
        <v>1.2</v>
      </c>
      <c r="P323" s="102" t="str">
        <f t="shared" ca="1" si="4"/>
        <v>Matured</v>
      </c>
    </row>
    <row r="324" spans="1:16" x14ac:dyDescent="0.25">
      <c r="A324" s="95" t="s">
        <v>1445</v>
      </c>
      <c r="B324" s="96">
        <v>45224</v>
      </c>
      <c r="C324" s="21" t="s">
        <v>30</v>
      </c>
      <c r="D324" s="70" t="s">
        <v>17</v>
      </c>
      <c r="E324" s="70" t="s">
        <v>11</v>
      </c>
      <c r="F324" s="96">
        <v>45225</v>
      </c>
      <c r="G324" s="96">
        <v>45407</v>
      </c>
      <c r="H324" s="97">
        <v>40000000000</v>
      </c>
      <c r="I324" s="98">
        <v>1.38</v>
      </c>
      <c r="J324" s="104"/>
      <c r="K324" s="100"/>
      <c r="L324" s="100"/>
      <c r="M324" s="103"/>
      <c r="N324" s="100"/>
      <c r="O324" s="100"/>
      <c r="P324" s="102" t="str">
        <f t="shared" ca="1" si="4"/>
        <v>Matured</v>
      </c>
    </row>
    <row r="325" spans="1:16" x14ac:dyDescent="0.25">
      <c r="A325" s="95" t="s">
        <v>1446</v>
      </c>
      <c r="B325" s="96">
        <v>45224</v>
      </c>
      <c r="C325" s="21" t="s">
        <v>30</v>
      </c>
      <c r="D325" s="70" t="s">
        <v>17</v>
      </c>
      <c r="E325" s="70" t="s">
        <v>12</v>
      </c>
      <c r="F325" s="96">
        <v>45225</v>
      </c>
      <c r="G325" s="96">
        <v>45589</v>
      </c>
      <c r="H325" s="97">
        <v>40000000000</v>
      </c>
      <c r="I325" s="98">
        <v>1.4</v>
      </c>
      <c r="J325" s="104"/>
      <c r="K325" s="100"/>
      <c r="L325" s="100"/>
      <c r="M325" s="103"/>
      <c r="N325" s="100"/>
      <c r="O325" s="100"/>
      <c r="P325" s="102" t="str">
        <f t="shared" ref="P325:P388" ca="1" si="5">IF(AND(G325 &gt; TODAY(), M325 &lt;&gt; ""), "Outstanding", "Matured")</f>
        <v>Matured</v>
      </c>
    </row>
    <row r="326" spans="1:16" x14ac:dyDescent="0.25">
      <c r="A326" s="95" t="s">
        <v>995</v>
      </c>
      <c r="B326" s="96">
        <v>45224</v>
      </c>
      <c r="C326" s="21" t="s">
        <v>30</v>
      </c>
      <c r="D326" s="70" t="s">
        <v>16</v>
      </c>
      <c r="E326" s="70" t="s">
        <v>7</v>
      </c>
      <c r="F326" s="96">
        <v>45225</v>
      </c>
      <c r="G326" s="96">
        <v>45232</v>
      </c>
      <c r="H326" s="97">
        <v>5000000</v>
      </c>
      <c r="I326" s="98">
        <v>0.45</v>
      </c>
      <c r="J326" s="104">
        <v>10000000</v>
      </c>
      <c r="K326" s="100">
        <v>0.33</v>
      </c>
      <c r="L326" s="100">
        <v>0.34</v>
      </c>
      <c r="M326" s="103">
        <v>5000000</v>
      </c>
      <c r="N326" s="100">
        <v>0.33</v>
      </c>
      <c r="O326" s="100">
        <v>0.33500000000000002</v>
      </c>
      <c r="P326" s="102" t="str">
        <f t="shared" ca="1" si="5"/>
        <v>Matured</v>
      </c>
    </row>
    <row r="327" spans="1:16" x14ac:dyDescent="0.25">
      <c r="A327" s="95" t="s">
        <v>996</v>
      </c>
      <c r="B327" s="96">
        <v>45224</v>
      </c>
      <c r="C327" s="21" t="s">
        <v>30</v>
      </c>
      <c r="D327" s="70" t="s">
        <v>16</v>
      </c>
      <c r="E327" s="70" t="s">
        <v>8</v>
      </c>
      <c r="F327" s="96">
        <v>45225</v>
      </c>
      <c r="G327" s="96">
        <v>45239</v>
      </c>
      <c r="H327" s="97">
        <v>5000000</v>
      </c>
      <c r="I327" s="98">
        <v>0.52</v>
      </c>
      <c r="J327" s="104">
        <v>5000000</v>
      </c>
      <c r="K327" s="100">
        <v>0.4</v>
      </c>
      <c r="L327" s="100">
        <v>0.4</v>
      </c>
      <c r="M327" s="103">
        <v>5000000</v>
      </c>
      <c r="N327" s="100">
        <v>0.4</v>
      </c>
      <c r="O327" s="100">
        <v>0.4</v>
      </c>
      <c r="P327" s="102" t="str">
        <f t="shared" ca="1" si="5"/>
        <v>Matured</v>
      </c>
    </row>
    <row r="328" spans="1:16" x14ac:dyDescent="0.25">
      <c r="A328" s="95" t="s">
        <v>997</v>
      </c>
      <c r="B328" s="96">
        <v>45224</v>
      </c>
      <c r="C328" s="21" t="s">
        <v>30</v>
      </c>
      <c r="D328" s="70" t="s">
        <v>16</v>
      </c>
      <c r="E328" s="70" t="s">
        <v>9</v>
      </c>
      <c r="F328" s="96">
        <v>45225</v>
      </c>
      <c r="G328" s="96">
        <v>45253</v>
      </c>
      <c r="H328" s="97">
        <v>5000000</v>
      </c>
      <c r="I328" s="98">
        <v>0.55000000000000004</v>
      </c>
      <c r="J328" s="104">
        <v>5000000</v>
      </c>
      <c r="K328" s="100">
        <v>0.5</v>
      </c>
      <c r="L328" s="100">
        <v>0.5</v>
      </c>
      <c r="M328" s="103">
        <v>5000000</v>
      </c>
      <c r="N328" s="100">
        <v>0.5</v>
      </c>
      <c r="O328" s="100">
        <v>0.5</v>
      </c>
      <c r="P328" s="102" t="str">
        <f t="shared" ca="1" si="5"/>
        <v>Matured</v>
      </c>
    </row>
    <row r="329" spans="1:16" x14ac:dyDescent="0.25">
      <c r="A329" s="95" t="s">
        <v>998</v>
      </c>
      <c r="B329" s="96">
        <v>45224</v>
      </c>
      <c r="C329" s="21" t="s">
        <v>30</v>
      </c>
      <c r="D329" s="70" t="s">
        <v>16</v>
      </c>
      <c r="E329" s="70" t="s">
        <v>10</v>
      </c>
      <c r="F329" s="96">
        <v>45225</v>
      </c>
      <c r="G329" s="96">
        <v>45316</v>
      </c>
      <c r="H329" s="97">
        <v>25000000</v>
      </c>
      <c r="I329" s="98">
        <v>1.02</v>
      </c>
      <c r="J329" s="104">
        <v>12309000</v>
      </c>
      <c r="K329" s="100">
        <v>0.75</v>
      </c>
      <c r="L329" s="100">
        <v>1.02</v>
      </c>
      <c r="M329" s="103">
        <v>12309000</v>
      </c>
      <c r="N329" s="100">
        <v>1.02</v>
      </c>
      <c r="O329" s="100">
        <v>0.94436997319034854</v>
      </c>
      <c r="P329" s="102" t="str">
        <f t="shared" ca="1" si="5"/>
        <v>Matured</v>
      </c>
    </row>
    <row r="330" spans="1:16" x14ac:dyDescent="0.25">
      <c r="A330" s="95" t="s">
        <v>1447</v>
      </c>
      <c r="B330" s="96">
        <v>45224</v>
      </c>
      <c r="C330" s="21" t="s">
        <v>30</v>
      </c>
      <c r="D330" s="70" t="s">
        <v>16</v>
      </c>
      <c r="E330" s="70" t="s">
        <v>11</v>
      </c>
      <c r="F330" s="96">
        <v>45225</v>
      </c>
      <c r="G330" s="96">
        <v>45407</v>
      </c>
      <c r="H330" s="97">
        <v>10000000</v>
      </c>
      <c r="I330" s="98">
        <v>1.06</v>
      </c>
      <c r="J330" s="104"/>
      <c r="K330" s="100"/>
      <c r="L330" s="100"/>
      <c r="M330" s="103"/>
      <c r="N330" s="100"/>
      <c r="O330" s="100"/>
      <c r="P330" s="102" t="str">
        <f t="shared" ca="1" si="5"/>
        <v>Matured</v>
      </c>
    </row>
    <row r="331" spans="1:16" x14ac:dyDescent="0.25">
      <c r="A331" s="95" t="s">
        <v>999</v>
      </c>
      <c r="B331" s="96">
        <v>45224</v>
      </c>
      <c r="C331" s="21" t="s">
        <v>30</v>
      </c>
      <c r="D331" s="70" t="s">
        <v>16</v>
      </c>
      <c r="E331" s="70" t="s">
        <v>12</v>
      </c>
      <c r="F331" s="96">
        <v>45225</v>
      </c>
      <c r="G331" s="96">
        <v>45589</v>
      </c>
      <c r="H331" s="97">
        <v>15000000</v>
      </c>
      <c r="I331" s="98">
        <v>1.08</v>
      </c>
      <c r="J331" s="104">
        <v>4000000</v>
      </c>
      <c r="K331" s="100">
        <v>1.06</v>
      </c>
      <c r="L331" s="100">
        <v>1.06</v>
      </c>
      <c r="M331" s="103">
        <v>4000000</v>
      </c>
      <c r="N331" s="100">
        <v>1.06</v>
      </c>
      <c r="O331" s="100">
        <v>1.06</v>
      </c>
      <c r="P331" s="102" t="str">
        <f t="shared" ca="1" si="5"/>
        <v>Matured</v>
      </c>
    </row>
    <row r="332" spans="1:16" x14ac:dyDescent="0.25">
      <c r="A332" s="95" t="s">
        <v>654</v>
      </c>
      <c r="B332" s="96">
        <v>45231</v>
      </c>
      <c r="C332" s="21" t="s">
        <v>30</v>
      </c>
      <c r="D332" s="70" t="s">
        <v>17</v>
      </c>
      <c r="E332" s="70" t="s">
        <v>7</v>
      </c>
      <c r="F332" s="96">
        <v>45232</v>
      </c>
      <c r="G332" s="96">
        <v>45239</v>
      </c>
      <c r="H332" s="97">
        <v>300000000000</v>
      </c>
      <c r="I332" s="98">
        <v>0.5</v>
      </c>
      <c r="J332" s="104">
        <v>183000000000</v>
      </c>
      <c r="K332" s="100">
        <v>0.4</v>
      </c>
      <c r="L332" s="100">
        <v>0.45</v>
      </c>
      <c r="M332" s="103">
        <v>183000000000</v>
      </c>
      <c r="N332" s="100">
        <v>0.45</v>
      </c>
      <c r="O332" s="100">
        <v>0.44098360655737712</v>
      </c>
      <c r="P332" s="102" t="str">
        <f t="shared" ca="1" si="5"/>
        <v>Matured</v>
      </c>
    </row>
    <row r="333" spans="1:16" x14ac:dyDescent="0.25">
      <c r="A333" s="95" t="s">
        <v>655</v>
      </c>
      <c r="B333" s="96">
        <v>45231</v>
      </c>
      <c r="C333" s="21" t="s">
        <v>30</v>
      </c>
      <c r="D333" s="70" t="s">
        <v>17</v>
      </c>
      <c r="E333" s="70" t="s">
        <v>8</v>
      </c>
      <c r="F333" s="96">
        <v>45232</v>
      </c>
      <c r="G333" s="96">
        <v>45246</v>
      </c>
      <c r="H333" s="97">
        <v>350000000000</v>
      </c>
      <c r="I333" s="98">
        <v>0.55000000000000004</v>
      </c>
      <c r="J333" s="104">
        <v>367500000000</v>
      </c>
      <c r="K333" s="100">
        <v>0.45</v>
      </c>
      <c r="L333" s="100">
        <v>0.55000000000000004</v>
      </c>
      <c r="M333" s="103">
        <v>350000000000</v>
      </c>
      <c r="N333" s="100">
        <v>0.55000000000000004</v>
      </c>
      <c r="O333" s="100">
        <v>0.50170068027210879</v>
      </c>
      <c r="P333" s="102" t="str">
        <f t="shared" ca="1" si="5"/>
        <v>Matured</v>
      </c>
    </row>
    <row r="334" spans="1:16" x14ac:dyDescent="0.25">
      <c r="A334" s="95" t="s">
        <v>656</v>
      </c>
      <c r="B334" s="96">
        <v>45231</v>
      </c>
      <c r="C334" s="21" t="s">
        <v>30</v>
      </c>
      <c r="D334" s="70" t="s">
        <v>17</v>
      </c>
      <c r="E334" s="70" t="s">
        <v>9</v>
      </c>
      <c r="F334" s="96">
        <v>45232</v>
      </c>
      <c r="G334" s="96">
        <v>45260</v>
      </c>
      <c r="H334" s="97">
        <v>150000000000</v>
      </c>
      <c r="I334" s="98">
        <v>0.85</v>
      </c>
      <c r="J334" s="104">
        <v>95000000000</v>
      </c>
      <c r="K334" s="100">
        <v>0.75</v>
      </c>
      <c r="L334" s="100">
        <v>0.85</v>
      </c>
      <c r="M334" s="103">
        <v>95000000000</v>
      </c>
      <c r="N334" s="100">
        <v>0.85</v>
      </c>
      <c r="O334" s="100">
        <v>0.8236842105263158</v>
      </c>
      <c r="P334" s="102" t="str">
        <f t="shared" ca="1" si="5"/>
        <v>Matured</v>
      </c>
    </row>
    <row r="335" spans="1:16" x14ac:dyDescent="0.25">
      <c r="A335" s="95" t="s">
        <v>1452</v>
      </c>
      <c r="B335" s="96">
        <v>45231</v>
      </c>
      <c r="C335" s="21" t="s">
        <v>30</v>
      </c>
      <c r="D335" s="70" t="s">
        <v>17</v>
      </c>
      <c r="E335" s="70" t="s">
        <v>10</v>
      </c>
      <c r="F335" s="96">
        <v>45232</v>
      </c>
      <c r="G335" s="96">
        <v>45323</v>
      </c>
      <c r="H335" s="97">
        <v>50000000000</v>
      </c>
      <c r="I335" s="98">
        <v>1.33</v>
      </c>
      <c r="J335" s="104"/>
      <c r="K335" s="100"/>
      <c r="L335" s="100"/>
      <c r="M335" s="103"/>
      <c r="N335" s="100"/>
      <c r="O335" s="100"/>
      <c r="P335" s="102" t="str">
        <f t="shared" ca="1" si="5"/>
        <v>Matured</v>
      </c>
    </row>
    <row r="336" spans="1:16" x14ac:dyDescent="0.25">
      <c r="A336" s="95" t="s">
        <v>1448</v>
      </c>
      <c r="B336" s="96">
        <v>45231</v>
      </c>
      <c r="C336" s="21" t="s">
        <v>30</v>
      </c>
      <c r="D336" s="70" t="s">
        <v>17</v>
      </c>
      <c r="E336" s="70" t="s">
        <v>11</v>
      </c>
      <c r="F336" s="96">
        <v>45232</v>
      </c>
      <c r="G336" s="96">
        <v>45414</v>
      </c>
      <c r="H336" s="97">
        <v>40000000000</v>
      </c>
      <c r="I336" s="98">
        <v>1.38</v>
      </c>
      <c r="J336" s="104"/>
      <c r="K336" s="100"/>
      <c r="L336" s="100"/>
      <c r="M336" s="103"/>
      <c r="N336" s="100"/>
      <c r="O336" s="100"/>
      <c r="P336" s="102" t="str">
        <f t="shared" ca="1" si="5"/>
        <v>Matured</v>
      </c>
    </row>
    <row r="337" spans="1:16" x14ac:dyDescent="0.25">
      <c r="A337" s="95" t="s">
        <v>1449</v>
      </c>
      <c r="B337" s="96">
        <v>45231</v>
      </c>
      <c r="C337" s="21" t="s">
        <v>30</v>
      </c>
      <c r="D337" s="70" t="s">
        <v>17</v>
      </c>
      <c r="E337" s="70" t="s">
        <v>12</v>
      </c>
      <c r="F337" s="96">
        <v>45232</v>
      </c>
      <c r="G337" s="96">
        <v>45596</v>
      </c>
      <c r="H337" s="97">
        <v>40000000000</v>
      </c>
      <c r="I337" s="98">
        <v>1.4</v>
      </c>
      <c r="J337" s="104"/>
      <c r="K337" s="100"/>
      <c r="L337" s="100"/>
      <c r="M337" s="103"/>
      <c r="N337" s="100"/>
      <c r="O337" s="100"/>
      <c r="P337" s="102" t="str">
        <f t="shared" ca="1" si="5"/>
        <v>Matured</v>
      </c>
    </row>
    <row r="338" spans="1:16" ht="15" customHeight="1" x14ac:dyDescent="0.25">
      <c r="A338" s="95" t="s">
        <v>1598</v>
      </c>
      <c r="B338" s="96">
        <v>45231</v>
      </c>
      <c r="C338" s="21" t="s">
        <v>30</v>
      </c>
      <c r="D338" s="70" t="s">
        <v>16</v>
      </c>
      <c r="E338" s="70" t="s">
        <v>7</v>
      </c>
      <c r="F338" s="96">
        <v>45232</v>
      </c>
      <c r="G338" s="96">
        <v>45239</v>
      </c>
      <c r="H338" s="97">
        <v>5000000</v>
      </c>
      <c r="I338" s="98">
        <v>0.45</v>
      </c>
      <c r="J338" s="104">
        <v>5000000</v>
      </c>
      <c r="K338" s="100">
        <v>0.33</v>
      </c>
      <c r="L338" s="100">
        <v>0.33</v>
      </c>
      <c r="M338" s="103">
        <v>5000000</v>
      </c>
      <c r="N338" s="100">
        <v>0.33</v>
      </c>
      <c r="O338" s="100">
        <v>0.33</v>
      </c>
      <c r="P338" s="102" t="str">
        <f t="shared" ca="1" si="5"/>
        <v>Matured</v>
      </c>
    </row>
    <row r="339" spans="1:16" x14ac:dyDescent="0.25">
      <c r="A339" s="95" t="s">
        <v>1000</v>
      </c>
      <c r="B339" s="96">
        <v>45231</v>
      </c>
      <c r="C339" s="21" t="s">
        <v>30</v>
      </c>
      <c r="D339" s="70" t="s">
        <v>16</v>
      </c>
      <c r="E339" s="70" t="s">
        <v>8</v>
      </c>
      <c r="F339" s="96">
        <v>45232</v>
      </c>
      <c r="G339" s="96">
        <v>45246</v>
      </c>
      <c r="H339" s="97">
        <v>5000000</v>
      </c>
      <c r="I339" s="98">
        <v>0.52</v>
      </c>
      <c r="J339" s="104">
        <v>10000000</v>
      </c>
      <c r="K339" s="100">
        <v>0.49</v>
      </c>
      <c r="L339" s="100">
        <v>0.5</v>
      </c>
      <c r="M339" s="103">
        <v>5000000</v>
      </c>
      <c r="N339" s="100">
        <v>0.49</v>
      </c>
      <c r="O339" s="100">
        <v>0.495</v>
      </c>
      <c r="P339" s="102" t="str">
        <f t="shared" ca="1" si="5"/>
        <v>Matured</v>
      </c>
    </row>
    <row r="340" spans="1:16" x14ac:dyDescent="0.25">
      <c r="A340" s="95" t="s">
        <v>1001</v>
      </c>
      <c r="B340" s="96">
        <v>45231</v>
      </c>
      <c r="C340" s="21" t="s">
        <v>30</v>
      </c>
      <c r="D340" s="70" t="s">
        <v>16</v>
      </c>
      <c r="E340" s="70" t="s">
        <v>9</v>
      </c>
      <c r="F340" s="96">
        <v>45232</v>
      </c>
      <c r="G340" s="96">
        <v>45260</v>
      </c>
      <c r="H340" s="97">
        <v>5000000</v>
      </c>
      <c r="I340" s="98">
        <v>0.55000000000000004</v>
      </c>
      <c r="J340" s="104">
        <v>5000000</v>
      </c>
      <c r="K340" s="100">
        <v>0.5</v>
      </c>
      <c r="L340" s="100">
        <v>0.5</v>
      </c>
      <c r="M340" s="103">
        <v>5000000</v>
      </c>
      <c r="N340" s="100">
        <v>0.5</v>
      </c>
      <c r="O340" s="100">
        <v>0.5</v>
      </c>
      <c r="P340" s="102" t="str">
        <f t="shared" ca="1" si="5"/>
        <v>Matured</v>
      </c>
    </row>
    <row r="341" spans="1:16" x14ac:dyDescent="0.25">
      <c r="A341" s="95" t="s">
        <v>1451</v>
      </c>
      <c r="B341" s="96">
        <v>45231</v>
      </c>
      <c r="C341" s="21" t="s">
        <v>30</v>
      </c>
      <c r="D341" s="70" t="s">
        <v>16</v>
      </c>
      <c r="E341" s="70" t="s">
        <v>10</v>
      </c>
      <c r="F341" s="96">
        <v>45232</v>
      </c>
      <c r="G341" s="96">
        <v>45323</v>
      </c>
      <c r="H341" s="97">
        <v>20000000</v>
      </c>
      <c r="I341" s="98">
        <v>1.02</v>
      </c>
      <c r="J341" s="104"/>
      <c r="K341" s="100"/>
      <c r="L341" s="100"/>
      <c r="M341" s="103"/>
      <c r="N341" s="100"/>
      <c r="O341" s="100"/>
      <c r="P341" s="102" t="str">
        <f t="shared" ca="1" si="5"/>
        <v>Matured</v>
      </c>
    </row>
    <row r="342" spans="1:16" x14ac:dyDescent="0.25">
      <c r="A342" s="95" t="s">
        <v>1450</v>
      </c>
      <c r="B342" s="96">
        <v>45231</v>
      </c>
      <c r="C342" s="21" t="s">
        <v>30</v>
      </c>
      <c r="D342" s="70" t="s">
        <v>16</v>
      </c>
      <c r="E342" s="70" t="s">
        <v>11</v>
      </c>
      <c r="F342" s="96">
        <v>45232</v>
      </c>
      <c r="G342" s="96">
        <v>45414</v>
      </c>
      <c r="H342" s="97">
        <v>15000000</v>
      </c>
      <c r="I342" s="98">
        <v>1.06</v>
      </c>
      <c r="J342" s="104"/>
      <c r="K342" s="100"/>
      <c r="L342" s="100"/>
      <c r="M342" s="103"/>
      <c r="N342" s="100"/>
      <c r="O342" s="100"/>
      <c r="P342" s="102" t="str">
        <f t="shared" ca="1" si="5"/>
        <v>Matured</v>
      </c>
    </row>
    <row r="343" spans="1:16" x14ac:dyDescent="0.25">
      <c r="A343" s="95" t="s">
        <v>1002</v>
      </c>
      <c r="B343" s="96">
        <v>45231</v>
      </c>
      <c r="C343" s="21" t="s">
        <v>30</v>
      </c>
      <c r="D343" s="70" t="s">
        <v>16</v>
      </c>
      <c r="E343" s="70" t="s">
        <v>12</v>
      </c>
      <c r="F343" s="96">
        <v>45232</v>
      </c>
      <c r="G343" s="96">
        <v>45596</v>
      </c>
      <c r="H343" s="97">
        <v>15000000</v>
      </c>
      <c r="I343" s="98">
        <v>1.08</v>
      </c>
      <c r="J343" s="104">
        <v>15000000</v>
      </c>
      <c r="K343" s="100">
        <v>1.06</v>
      </c>
      <c r="L343" s="100">
        <v>1.06</v>
      </c>
      <c r="M343" s="103">
        <v>15000000</v>
      </c>
      <c r="N343" s="100">
        <v>1.06</v>
      </c>
      <c r="O343" s="100">
        <v>1.06</v>
      </c>
      <c r="P343" s="102" t="str">
        <f t="shared" ca="1" si="5"/>
        <v>Matured</v>
      </c>
    </row>
    <row r="344" spans="1:16" x14ac:dyDescent="0.25">
      <c r="A344" s="95" t="s">
        <v>450</v>
      </c>
      <c r="B344" s="96">
        <v>45245</v>
      </c>
      <c r="C344" s="21" t="s">
        <v>30</v>
      </c>
      <c r="D344" s="70" t="s">
        <v>17</v>
      </c>
      <c r="E344" s="70" t="s">
        <v>7</v>
      </c>
      <c r="F344" s="96">
        <v>45246</v>
      </c>
      <c r="G344" s="96">
        <v>45253</v>
      </c>
      <c r="H344" s="97">
        <v>300000000000</v>
      </c>
      <c r="I344" s="98">
        <v>0.5</v>
      </c>
      <c r="J344" s="104">
        <v>457000000000</v>
      </c>
      <c r="K344" s="100">
        <v>0.38</v>
      </c>
      <c r="L344" s="100">
        <v>0.48</v>
      </c>
      <c r="M344" s="103">
        <v>300000000000</v>
      </c>
      <c r="N344" s="100">
        <v>0.45</v>
      </c>
      <c r="O344" s="100">
        <v>0.44157549234135668</v>
      </c>
      <c r="P344" s="102" t="str">
        <f t="shared" ca="1" si="5"/>
        <v>Matured</v>
      </c>
    </row>
    <row r="345" spans="1:16" x14ac:dyDescent="0.25">
      <c r="A345" s="95" t="s">
        <v>451</v>
      </c>
      <c r="B345" s="96">
        <v>45245</v>
      </c>
      <c r="C345" s="21" t="s">
        <v>30</v>
      </c>
      <c r="D345" s="70" t="s">
        <v>17</v>
      </c>
      <c r="E345" s="70" t="s">
        <v>8</v>
      </c>
      <c r="F345" s="96">
        <v>45246</v>
      </c>
      <c r="G345" s="96">
        <v>45260</v>
      </c>
      <c r="H345" s="97">
        <v>350000000000</v>
      </c>
      <c r="I345" s="98">
        <v>0.55000000000000004</v>
      </c>
      <c r="J345" s="104">
        <v>424000000000</v>
      </c>
      <c r="K345" s="100">
        <v>0.4</v>
      </c>
      <c r="L345" s="100">
        <v>0.55000000000000004</v>
      </c>
      <c r="M345" s="103">
        <v>350000000000</v>
      </c>
      <c r="N345" s="100">
        <v>0.55000000000000004</v>
      </c>
      <c r="O345" s="100">
        <v>0.51367924528301889</v>
      </c>
      <c r="P345" s="102" t="str">
        <f t="shared" ca="1" si="5"/>
        <v>Matured</v>
      </c>
    </row>
    <row r="346" spans="1:16" x14ac:dyDescent="0.25">
      <c r="A346" s="95" t="s">
        <v>452</v>
      </c>
      <c r="B346" s="96">
        <v>45245</v>
      </c>
      <c r="C346" s="21" t="s">
        <v>30</v>
      </c>
      <c r="D346" s="70" t="s">
        <v>17</v>
      </c>
      <c r="E346" s="70" t="s">
        <v>9</v>
      </c>
      <c r="F346" s="96">
        <v>45246</v>
      </c>
      <c r="G346" s="96">
        <v>45274</v>
      </c>
      <c r="H346" s="97">
        <v>150000000000</v>
      </c>
      <c r="I346" s="98">
        <v>0.85</v>
      </c>
      <c r="J346" s="104">
        <v>90000000000</v>
      </c>
      <c r="K346" s="100">
        <v>0.55000000000000004</v>
      </c>
      <c r="L346" s="100">
        <v>0.85</v>
      </c>
      <c r="M346" s="103">
        <v>90000000000</v>
      </c>
      <c r="N346" s="100">
        <v>0.85</v>
      </c>
      <c r="O346" s="100">
        <v>0.77222222222222225</v>
      </c>
      <c r="P346" s="102" t="str">
        <f t="shared" ca="1" si="5"/>
        <v>Matured</v>
      </c>
    </row>
    <row r="347" spans="1:16" x14ac:dyDescent="0.25">
      <c r="A347" s="95" t="s">
        <v>453</v>
      </c>
      <c r="B347" s="96">
        <v>45245</v>
      </c>
      <c r="C347" s="21" t="s">
        <v>30</v>
      </c>
      <c r="D347" s="70" t="s">
        <v>17</v>
      </c>
      <c r="E347" s="70" t="s">
        <v>10</v>
      </c>
      <c r="F347" s="96">
        <v>45246</v>
      </c>
      <c r="G347" s="96">
        <v>45337</v>
      </c>
      <c r="H347" s="97">
        <v>50000000000</v>
      </c>
      <c r="I347" s="98">
        <v>1.33</v>
      </c>
      <c r="J347" s="104">
        <v>96670000000</v>
      </c>
      <c r="K347" s="100">
        <v>0.3</v>
      </c>
      <c r="L347" s="100">
        <v>1.33</v>
      </c>
      <c r="M347" s="103">
        <v>50000000000</v>
      </c>
      <c r="N347" s="100">
        <v>1.33</v>
      </c>
      <c r="O347" s="100">
        <v>1.1716664942588191</v>
      </c>
      <c r="P347" s="102" t="str">
        <f t="shared" ca="1" si="5"/>
        <v>Matured</v>
      </c>
    </row>
    <row r="348" spans="1:16" x14ac:dyDescent="0.25">
      <c r="A348" s="95" t="s">
        <v>454</v>
      </c>
      <c r="B348" s="96">
        <v>45245</v>
      </c>
      <c r="C348" s="21" t="s">
        <v>30</v>
      </c>
      <c r="D348" s="70" t="s">
        <v>17</v>
      </c>
      <c r="E348" s="70" t="s">
        <v>11</v>
      </c>
      <c r="F348" s="96">
        <v>45246</v>
      </c>
      <c r="G348" s="96">
        <v>45428</v>
      </c>
      <c r="H348" s="97">
        <v>40000000000</v>
      </c>
      <c r="I348" s="98">
        <v>1.38</v>
      </c>
      <c r="J348" s="104">
        <v>25600000000</v>
      </c>
      <c r="K348" s="100"/>
      <c r="L348" s="100">
        <v>0.9</v>
      </c>
      <c r="M348" s="103">
        <v>25600000000</v>
      </c>
      <c r="N348" s="100">
        <v>1.25</v>
      </c>
      <c r="O348" s="100">
        <v>1.2417968749999999</v>
      </c>
      <c r="P348" s="102" t="str">
        <f t="shared" ca="1" si="5"/>
        <v>Matured</v>
      </c>
    </row>
    <row r="349" spans="1:16" x14ac:dyDescent="0.25">
      <c r="A349" s="95" t="s">
        <v>455</v>
      </c>
      <c r="B349" s="96">
        <v>45245</v>
      </c>
      <c r="C349" s="21" t="s">
        <v>30</v>
      </c>
      <c r="D349" s="70" t="s">
        <v>17</v>
      </c>
      <c r="E349" s="70" t="s">
        <v>12</v>
      </c>
      <c r="F349" s="96">
        <v>45246</v>
      </c>
      <c r="G349" s="96">
        <v>45610</v>
      </c>
      <c r="H349" s="97">
        <v>40000000000</v>
      </c>
      <c r="I349" s="98">
        <v>1.4</v>
      </c>
      <c r="J349" s="104">
        <v>200000000</v>
      </c>
      <c r="K349" s="100">
        <v>1.32</v>
      </c>
      <c r="L349" s="100">
        <v>1.32</v>
      </c>
      <c r="M349" s="103">
        <v>200000000</v>
      </c>
      <c r="N349" s="100">
        <v>1.32</v>
      </c>
      <c r="O349" s="100">
        <v>1.32</v>
      </c>
      <c r="P349" s="102" t="str">
        <f t="shared" ca="1" si="5"/>
        <v>Matured</v>
      </c>
    </row>
    <row r="350" spans="1:16" x14ac:dyDescent="0.25">
      <c r="A350" s="95" t="s">
        <v>1003</v>
      </c>
      <c r="B350" s="96">
        <v>45245</v>
      </c>
      <c r="C350" s="21" t="s">
        <v>30</v>
      </c>
      <c r="D350" s="70" t="s">
        <v>16</v>
      </c>
      <c r="E350" s="70" t="s">
        <v>7</v>
      </c>
      <c r="F350" s="96">
        <v>45246</v>
      </c>
      <c r="G350" s="96">
        <v>45253</v>
      </c>
      <c r="H350" s="97">
        <v>5000000</v>
      </c>
      <c r="I350" s="98">
        <v>0.45</v>
      </c>
      <c r="J350" s="104">
        <v>15000000</v>
      </c>
      <c r="K350" s="100">
        <v>0.3</v>
      </c>
      <c r="L350" s="100">
        <v>0.42</v>
      </c>
      <c r="M350" s="103">
        <v>5000000</v>
      </c>
      <c r="N350" s="100">
        <v>0.3</v>
      </c>
      <c r="O350" s="100">
        <v>0.34666666666666668</v>
      </c>
      <c r="P350" s="102" t="str">
        <f t="shared" ca="1" si="5"/>
        <v>Matured</v>
      </c>
    </row>
    <row r="351" spans="1:16" x14ac:dyDescent="0.25">
      <c r="A351" s="95" t="s">
        <v>1004</v>
      </c>
      <c r="B351" s="96">
        <v>45245</v>
      </c>
      <c r="C351" s="21" t="s">
        <v>30</v>
      </c>
      <c r="D351" s="70" t="s">
        <v>16</v>
      </c>
      <c r="E351" s="70" t="s">
        <v>8</v>
      </c>
      <c r="F351" s="96">
        <v>45246</v>
      </c>
      <c r="G351" s="96">
        <v>45260</v>
      </c>
      <c r="H351" s="97">
        <v>5000000</v>
      </c>
      <c r="I351" s="98">
        <v>0.52</v>
      </c>
      <c r="J351" s="104">
        <v>20000000</v>
      </c>
      <c r="K351" s="100">
        <v>0.35</v>
      </c>
      <c r="L351" s="100">
        <v>0.5</v>
      </c>
      <c r="M351" s="103">
        <v>5000000</v>
      </c>
      <c r="N351" s="100">
        <v>0.35</v>
      </c>
      <c r="O351" s="100">
        <v>0.45500000000000002</v>
      </c>
      <c r="P351" s="102" t="str">
        <f t="shared" ca="1" si="5"/>
        <v>Matured</v>
      </c>
    </row>
    <row r="352" spans="1:16" x14ac:dyDescent="0.25">
      <c r="A352" s="95" t="s">
        <v>1005</v>
      </c>
      <c r="B352" s="96">
        <v>45245</v>
      </c>
      <c r="C352" s="21" t="s">
        <v>30</v>
      </c>
      <c r="D352" s="70" t="s">
        <v>16</v>
      </c>
      <c r="E352" s="70" t="s">
        <v>9</v>
      </c>
      <c r="F352" s="96">
        <v>45246</v>
      </c>
      <c r="G352" s="96">
        <v>45274</v>
      </c>
      <c r="H352" s="97">
        <v>5000000</v>
      </c>
      <c r="I352" s="98">
        <v>0.55000000000000004</v>
      </c>
      <c r="J352" s="104">
        <v>15000000</v>
      </c>
      <c r="K352" s="100">
        <v>0.4</v>
      </c>
      <c r="L352" s="100">
        <v>0.5</v>
      </c>
      <c r="M352" s="103">
        <v>5000000</v>
      </c>
      <c r="N352" s="100">
        <v>0.4</v>
      </c>
      <c r="O352" s="100">
        <v>0.46666666666666667</v>
      </c>
      <c r="P352" s="102" t="str">
        <f t="shared" ca="1" si="5"/>
        <v>Matured</v>
      </c>
    </row>
    <row r="353" spans="1:16" x14ac:dyDescent="0.25">
      <c r="A353" s="95" t="s">
        <v>1006</v>
      </c>
      <c r="B353" s="96">
        <v>45245</v>
      </c>
      <c r="C353" s="21" t="s">
        <v>30</v>
      </c>
      <c r="D353" s="70" t="s">
        <v>16</v>
      </c>
      <c r="E353" s="70" t="s">
        <v>10</v>
      </c>
      <c r="F353" s="96">
        <v>45246</v>
      </c>
      <c r="G353" s="96">
        <v>45337</v>
      </c>
      <c r="H353" s="97">
        <v>20000000</v>
      </c>
      <c r="I353" s="98">
        <v>1.02</v>
      </c>
      <c r="J353" s="104">
        <v>47555000</v>
      </c>
      <c r="K353" s="100">
        <v>0.2</v>
      </c>
      <c r="L353" s="100">
        <v>0.8</v>
      </c>
      <c r="M353" s="103">
        <v>20000000</v>
      </c>
      <c r="N353" s="100">
        <v>0.5</v>
      </c>
      <c r="O353" s="100">
        <v>0.46624960571969298</v>
      </c>
      <c r="P353" s="102" t="str">
        <f t="shared" ca="1" si="5"/>
        <v>Matured</v>
      </c>
    </row>
    <row r="354" spans="1:16" x14ac:dyDescent="0.25">
      <c r="A354" s="95" t="s">
        <v>1007</v>
      </c>
      <c r="B354" s="96">
        <v>45245</v>
      </c>
      <c r="C354" s="21" t="s">
        <v>30</v>
      </c>
      <c r="D354" s="70" t="s">
        <v>16</v>
      </c>
      <c r="E354" s="70" t="s">
        <v>11</v>
      </c>
      <c r="F354" s="96">
        <v>45246</v>
      </c>
      <c r="G354" s="96">
        <v>45428</v>
      </c>
      <c r="H354" s="97">
        <v>15000000</v>
      </c>
      <c r="I354" s="98">
        <v>1.06</v>
      </c>
      <c r="J354" s="104">
        <v>15150000</v>
      </c>
      <c r="K354" s="100">
        <v>0.55000000000000004</v>
      </c>
      <c r="L354" s="100">
        <v>1.06</v>
      </c>
      <c r="M354" s="103">
        <v>15000000</v>
      </c>
      <c r="N354" s="100">
        <v>1.06</v>
      </c>
      <c r="O354" s="100">
        <v>1.054950495049505</v>
      </c>
      <c r="P354" s="102" t="str">
        <f t="shared" ca="1" si="5"/>
        <v>Matured</v>
      </c>
    </row>
    <row r="355" spans="1:16" x14ac:dyDescent="0.25">
      <c r="A355" s="95" t="s">
        <v>1008</v>
      </c>
      <c r="B355" s="96">
        <v>45245</v>
      </c>
      <c r="C355" s="21" t="s">
        <v>30</v>
      </c>
      <c r="D355" s="70" t="s">
        <v>16</v>
      </c>
      <c r="E355" s="70" t="s">
        <v>12</v>
      </c>
      <c r="F355" s="96">
        <v>45246</v>
      </c>
      <c r="G355" s="96">
        <v>45610</v>
      </c>
      <c r="H355" s="97">
        <v>15000000</v>
      </c>
      <c r="I355" s="98">
        <v>1.08</v>
      </c>
      <c r="J355" s="104">
        <v>15700000</v>
      </c>
      <c r="K355" s="100">
        <v>0.99</v>
      </c>
      <c r="L355" s="100">
        <v>1.06</v>
      </c>
      <c r="M355" s="103">
        <v>15000000</v>
      </c>
      <c r="N355" s="100">
        <v>1.06</v>
      </c>
      <c r="O355" s="100">
        <v>1.0568789808917201</v>
      </c>
      <c r="P355" s="102" t="str">
        <f t="shared" ca="1" si="5"/>
        <v>Matured</v>
      </c>
    </row>
    <row r="356" spans="1:16" x14ac:dyDescent="0.25">
      <c r="A356" s="95" t="s">
        <v>456</v>
      </c>
      <c r="B356" s="96">
        <v>45252</v>
      </c>
      <c r="C356" s="21" t="s">
        <v>30</v>
      </c>
      <c r="D356" s="70" t="s">
        <v>17</v>
      </c>
      <c r="E356" s="70" t="s">
        <v>7</v>
      </c>
      <c r="F356" s="96">
        <v>45253</v>
      </c>
      <c r="G356" s="96">
        <v>45260</v>
      </c>
      <c r="H356" s="97">
        <v>400000000000</v>
      </c>
      <c r="I356" s="98">
        <v>0.5</v>
      </c>
      <c r="J356" s="104">
        <v>221000000000</v>
      </c>
      <c r="K356" s="100">
        <v>0.35</v>
      </c>
      <c r="L356" s="100">
        <v>0.45</v>
      </c>
      <c r="M356" s="104">
        <v>221000000000</v>
      </c>
      <c r="N356" s="100">
        <v>0.45</v>
      </c>
      <c r="O356" s="100">
        <v>0.42488687782805429</v>
      </c>
      <c r="P356" s="102" t="str">
        <f t="shared" ca="1" si="5"/>
        <v>Matured</v>
      </c>
    </row>
    <row r="357" spans="1:16" x14ac:dyDescent="0.25">
      <c r="A357" s="95" t="s">
        <v>457</v>
      </c>
      <c r="B357" s="96">
        <v>45252</v>
      </c>
      <c r="C357" s="21" t="s">
        <v>30</v>
      </c>
      <c r="D357" s="70" t="s">
        <v>17</v>
      </c>
      <c r="E357" s="70" t="s">
        <v>8</v>
      </c>
      <c r="F357" s="96">
        <v>45253</v>
      </c>
      <c r="G357" s="96">
        <v>45267</v>
      </c>
      <c r="H357" s="97">
        <v>400000000000</v>
      </c>
      <c r="I357" s="98">
        <v>0.55000000000000004</v>
      </c>
      <c r="J357" s="104">
        <v>324000000000</v>
      </c>
      <c r="K357" s="100">
        <v>0.38</v>
      </c>
      <c r="L357" s="100">
        <v>0.55000000000000004</v>
      </c>
      <c r="M357" s="103">
        <v>324000000000</v>
      </c>
      <c r="N357" s="100">
        <v>0.55000000000000004</v>
      </c>
      <c r="O357" s="100">
        <v>0.51265432098765429</v>
      </c>
      <c r="P357" s="102" t="str">
        <f t="shared" ca="1" si="5"/>
        <v>Matured</v>
      </c>
    </row>
    <row r="358" spans="1:16" x14ac:dyDescent="0.25">
      <c r="A358" s="95" t="s">
        <v>458</v>
      </c>
      <c r="B358" s="96">
        <v>45252</v>
      </c>
      <c r="C358" s="21" t="s">
        <v>30</v>
      </c>
      <c r="D358" s="70" t="s">
        <v>17</v>
      </c>
      <c r="E358" s="70" t="s">
        <v>9</v>
      </c>
      <c r="F358" s="96">
        <v>45253</v>
      </c>
      <c r="G358" s="96">
        <v>45281</v>
      </c>
      <c r="H358" s="97">
        <v>150000000000</v>
      </c>
      <c r="I358" s="98">
        <v>0.85</v>
      </c>
      <c r="J358" s="104">
        <v>140000000000</v>
      </c>
      <c r="K358" s="100">
        <v>0.85</v>
      </c>
      <c r="L358" s="100">
        <v>0.85</v>
      </c>
      <c r="M358" s="103">
        <v>140000000000</v>
      </c>
      <c r="N358" s="100">
        <v>0.85</v>
      </c>
      <c r="O358" s="100">
        <v>0.85</v>
      </c>
      <c r="P358" s="102" t="str">
        <f t="shared" ca="1" si="5"/>
        <v>Matured</v>
      </c>
    </row>
    <row r="359" spans="1:16" x14ac:dyDescent="0.25">
      <c r="A359" s="95" t="s">
        <v>459</v>
      </c>
      <c r="B359" s="96">
        <v>45252</v>
      </c>
      <c r="C359" s="21" t="s">
        <v>30</v>
      </c>
      <c r="D359" s="70" t="s">
        <v>17</v>
      </c>
      <c r="E359" s="70" t="s">
        <v>10</v>
      </c>
      <c r="F359" s="96">
        <v>45253</v>
      </c>
      <c r="G359" s="96">
        <v>45344</v>
      </c>
      <c r="H359" s="97">
        <v>50000000000</v>
      </c>
      <c r="I359" s="98">
        <v>1.33</v>
      </c>
      <c r="J359" s="104">
        <v>50800000000</v>
      </c>
      <c r="K359" s="100">
        <v>1</v>
      </c>
      <c r="L359" s="100">
        <v>1.33</v>
      </c>
      <c r="M359" s="103">
        <v>50000000000</v>
      </c>
      <c r="N359" s="100">
        <v>1.33</v>
      </c>
      <c r="O359" s="100">
        <v>1.3277559055118111</v>
      </c>
      <c r="P359" s="102" t="str">
        <f t="shared" ca="1" si="5"/>
        <v>Matured</v>
      </c>
    </row>
    <row r="360" spans="1:16" x14ac:dyDescent="0.25">
      <c r="A360" s="95" t="s">
        <v>1453</v>
      </c>
      <c r="B360" s="96">
        <v>45252</v>
      </c>
      <c r="C360" s="21" t="s">
        <v>30</v>
      </c>
      <c r="D360" s="70" t="s">
        <v>17</v>
      </c>
      <c r="E360" s="70" t="s">
        <v>11</v>
      </c>
      <c r="F360" s="96">
        <v>45253</v>
      </c>
      <c r="G360" s="96">
        <v>45435</v>
      </c>
      <c r="H360" s="97">
        <v>40000000000</v>
      </c>
      <c r="I360" s="98">
        <v>1.38</v>
      </c>
      <c r="J360" s="104"/>
      <c r="K360" s="100"/>
      <c r="L360" s="100"/>
      <c r="M360" s="103"/>
      <c r="N360" s="100"/>
      <c r="O360" s="100"/>
      <c r="P360" s="102" t="str">
        <f t="shared" ca="1" si="5"/>
        <v>Matured</v>
      </c>
    </row>
    <row r="361" spans="1:16" x14ac:dyDescent="0.25">
      <c r="A361" s="95" t="s">
        <v>460</v>
      </c>
      <c r="B361" s="96">
        <v>45252</v>
      </c>
      <c r="C361" s="21" t="s">
        <v>30</v>
      </c>
      <c r="D361" s="70" t="s">
        <v>17</v>
      </c>
      <c r="E361" s="70" t="s">
        <v>12</v>
      </c>
      <c r="F361" s="96">
        <v>45253</v>
      </c>
      <c r="G361" s="96">
        <v>45617</v>
      </c>
      <c r="H361" s="97">
        <v>40000000000</v>
      </c>
      <c r="I361" s="98">
        <v>1.4</v>
      </c>
      <c r="J361" s="104">
        <v>300000000</v>
      </c>
      <c r="K361" s="100">
        <v>0.3</v>
      </c>
      <c r="L361" s="100">
        <v>0.3</v>
      </c>
      <c r="M361" s="103">
        <v>300000000</v>
      </c>
      <c r="N361" s="100">
        <v>0.3</v>
      </c>
      <c r="O361" s="100">
        <v>0.3</v>
      </c>
      <c r="P361" s="102" t="str">
        <f t="shared" ca="1" si="5"/>
        <v>Matured</v>
      </c>
    </row>
    <row r="362" spans="1:16" x14ac:dyDescent="0.25">
      <c r="A362" s="95" t="s">
        <v>368</v>
      </c>
      <c r="B362" s="96">
        <v>45252</v>
      </c>
      <c r="C362" s="21" t="s">
        <v>31</v>
      </c>
      <c r="D362" s="70" t="s">
        <v>17</v>
      </c>
      <c r="E362" s="70" t="s">
        <v>18</v>
      </c>
      <c r="F362" s="96">
        <v>45254</v>
      </c>
      <c r="G362" s="96">
        <v>45985</v>
      </c>
      <c r="H362" s="97" t="s">
        <v>35</v>
      </c>
      <c r="I362" s="98">
        <v>4</v>
      </c>
      <c r="J362" s="104">
        <v>38000000000</v>
      </c>
      <c r="K362" s="100">
        <v>4.3</v>
      </c>
      <c r="L362" s="100">
        <v>5.5</v>
      </c>
      <c r="M362" s="103">
        <v>28000000000</v>
      </c>
      <c r="N362" s="100"/>
      <c r="O362" s="100">
        <v>4.67631578947368</v>
      </c>
      <c r="P362" s="102" t="str">
        <f t="shared" ca="1" si="5"/>
        <v>Matured</v>
      </c>
    </row>
    <row r="363" spans="1:16" x14ac:dyDescent="0.25">
      <c r="A363" s="95" t="s">
        <v>1009</v>
      </c>
      <c r="B363" s="96">
        <v>45252</v>
      </c>
      <c r="C363" s="21" t="s">
        <v>30</v>
      </c>
      <c r="D363" s="70" t="s">
        <v>16</v>
      </c>
      <c r="E363" s="70" t="s">
        <v>7</v>
      </c>
      <c r="F363" s="96">
        <v>45253</v>
      </c>
      <c r="G363" s="96">
        <v>45260</v>
      </c>
      <c r="H363" s="97">
        <v>5000000</v>
      </c>
      <c r="I363" s="98">
        <v>0.45</v>
      </c>
      <c r="J363" s="104">
        <v>14900000</v>
      </c>
      <c r="K363" s="100">
        <v>0.28999999999999998</v>
      </c>
      <c r="L363" s="100">
        <v>0.4</v>
      </c>
      <c r="M363" s="103">
        <v>5000000</v>
      </c>
      <c r="N363" s="100">
        <v>0.3</v>
      </c>
      <c r="O363" s="100">
        <v>0.3302684563758389</v>
      </c>
      <c r="P363" s="102" t="str">
        <f t="shared" ca="1" si="5"/>
        <v>Matured</v>
      </c>
    </row>
    <row r="364" spans="1:16" x14ac:dyDescent="0.25">
      <c r="A364" s="95" t="s">
        <v>1010</v>
      </c>
      <c r="B364" s="96">
        <v>45252</v>
      </c>
      <c r="C364" s="21" t="s">
        <v>30</v>
      </c>
      <c r="D364" s="70" t="s">
        <v>16</v>
      </c>
      <c r="E364" s="70" t="s">
        <v>8</v>
      </c>
      <c r="F364" s="96">
        <v>45253</v>
      </c>
      <c r="G364" s="96">
        <v>45267</v>
      </c>
      <c r="H364" s="97">
        <v>5000000</v>
      </c>
      <c r="I364" s="98">
        <v>0.52</v>
      </c>
      <c r="J364" s="104">
        <v>14900000</v>
      </c>
      <c r="K364" s="100">
        <v>0.34</v>
      </c>
      <c r="L364" s="100">
        <v>0.5</v>
      </c>
      <c r="M364" s="103">
        <v>5000000</v>
      </c>
      <c r="N364" s="100">
        <v>0.4</v>
      </c>
      <c r="O364" s="100">
        <v>0.41382550335570473</v>
      </c>
      <c r="P364" s="102" t="str">
        <f t="shared" ca="1" si="5"/>
        <v>Matured</v>
      </c>
    </row>
    <row r="365" spans="1:16" x14ac:dyDescent="0.25">
      <c r="A365" s="95" t="s">
        <v>1011</v>
      </c>
      <c r="B365" s="96">
        <v>45252</v>
      </c>
      <c r="C365" s="21" t="s">
        <v>30</v>
      </c>
      <c r="D365" s="70" t="s">
        <v>16</v>
      </c>
      <c r="E365" s="70" t="s">
        <v>9</v>
      </c>
      <c r="F365" s="96">
        <v>45253</v>
      </c>
      <c r="G365" s="96">
        <v>45281</v>
      </c>
      <c r="H365" s="97">
        <v>5000000</v>
      </c>
      <c r="I365" s="98">
        <v>0.55000000000000004</v>
      </c>
      <c r="J365" s="104">
        <v>9900000</v>
      </c>
      <c r="K365" s="100">
        <v>0.39</v>
      </c>
      <c r="L365" s="100">
        <v>0.5</v>
      </c>
      <c r="M365" s="103">
        <v>5000000</v>
      </c>
      <c r="N365" s="100">
        <v>0.5</v>
      </c>
      <c r="O365" s="100">
        <v>0.44555555555555548</v>
      </c>
      <c r="P365" s="102" t="str">
        <f t="shared" ca="1" si="5"/>
        <v>Matured</v>
      </c>
    </row>
    <row r="366" spans="1:16" x14ac:dyDescent="0.25">
      <c r="A366" s="95" t="s">
        <v>1012</v>
      </c>
      <c r="B366" s="96">
        <v>45252</v>
      </c>
      <c r="C366" s="21" t="s">
        <v>30</v>
      </c>
      <c r="D366" s="70" t="s">
        <v>16</v>
      </c>
      <c r="E366" s="70" t="s">
        <v>10</v>
      </c>
      <c r="F366" s="96">
        <v>45253</v>
      </c>
      <c r="G366" s="96">
        <v>45344</v>
      </c>
      <c r="H366" s="97">
        <v>30000000</v>
      </c>
      <c r="I366" s="98">
        <v>1.02</v>
      </c>
      <c r="J366" s="104">
        <v>32396000</v>
      </c>
      <c r="K366" s="100">
        <v>0.52</v>
      </c>
      <c r="L366" s="100">
        <v>0.52</v>
      </c>
      <c r="M366" s="103">
        <v>30000000</v>
      </c>
      <c r="N366" s="100">
        <v>0.52</v>
      </c>
      <c r="O366" s="100">
        <v>0.25819236942832452</v>
      </c>
      <c r="P366" s="102" t="str">
        <f t="shared" ca="1" si="5"/>
        <v>Matured</v>
      </c>
    </row>
    <row r="367" spans="1:16" x14ac:dyDescent="0.25">
      <c r="A367" s="95" t="s">
        <v>1013</v>
      </c>
      <c r="B367" s="96">
        <v>45252</v>
      </c>
      <c r="C367" s="21" t="s">
        <v>30</v>
      </c>
      <c r="D367" s="70" t="s">
        <v>16</v>
      </c>
      <c r="E367" s="70" t="s">
        <v>11</v>
      </c>
      <c r="F367" s="96">
        <v>45253</v>
      </c>
      <c r="G367" s="96">
        <v>45435</v>
      </c>
      <c r="H367" s="97">
        <v>20000000</v>
      </c>
      <c r="I367" s="98">
        <v>1.06</v>
      </c>
      <c r="J367" s="104">
        <v>7220000</v>
      </c>
      <c r="K367" s="100">
        <v>0.56000000000000005</v>
      </c>
      <c r="L367" s="100">
        <v>0.9</v>
      </c>
      <c r="M367" s="103">
        <v>7220000</v>
      </c>
      <c r="N367" s="100">
        <v>0.9</v>
      </c>
      <c r="O367" s="100">
        <v>0.66454293628808869</v>
      </c>
      <c r="P367" s="102" t="str">
        <f t="shared" ca="1" si="5"/>
        <v>Matured</v>
      </c>
    </row>
    <row r="368" spans="1:16" x14ac:dyDescent="0.25">
      <c r="A368" s="95" t="s">
        <v>1014</v>
      </c>
      <c r="B368" s="96">
        <v>45252</v>
      </c>
      <c r="C368" s="21" t="s">
        <v>30</v>
      </c>
      <c r="D368" s="70" t="s">
        <v>16</v>
      </c>
      <c r="E368" s="70" t="s">
        <v>12</v>
      </c>
      <c r="F368" s="96">
        <v>45253</v>
      </c>
      <c r="G368" s="96">
        <v>45617</v>
      </c>
      <c r="H368" s="97">
        <v>20000000</v>
      </c>
      <c r="I368" s="98">
        <v>1.08</v>
      </c>
      <c r="J368" s="104">
        <v>6150000</v>
      </c>
      <c r="K368" s="100">
        <v>0.2</v>
      </c>
      <c r="L368" s="100">
        <v>1.03</v>
      </c>
      <c r="M368" s="103">
        <v>6150000</v>
      </c>
      <c r="N368" s="100">
        <v>1.03</v>
      </c>
      <c r="O368" s="100">
        <v>1.0097560975609761</v>
      </c>
      <c r="P368" s="102" t="str">
        <f t="shared" ca="1" si="5"/>
        <v>Matured</v>
      </c>
    </row>
    <row r="369" spans="1:16" x14ac:dyDescent="0.25">
      <c r="A369" s="95" t="s">
        <v>657</v>
      </c>
      <c r="B369" s="96">
        <v>45259</v>
      </c>
      <c r="C369" s="21" t="s">
        <v>30</v>
      </c>
      <c r="D369" s="70" t="s">
        <v>17</v>
      </c>
      <c r="E369" s="70" t="s">
        <v>7</v>
      </c>
      <c r="F369" s="96">
        <v>45260</v>
      </c>
      <c r="G369" s="96">
        <v>45267</v>
      </c>
      <c r="H369" s="97">
        <v>400000000000</v>
      </c>
      <c r="I369" s="98">
        <v>0.5</v>
      </c>
      <c r="J369" s="104">
        <v>140000000000</v>
      </c>
      <c r="K369" s="100">
        <v>0.45</v>
      </c>
      <c r="L369" s="100">
        <v>0.49</v>
      </c>
      <c r="M369" s="103">
        <v>140000000000</v>
      </c>
      <c r="N369" s="100">
        <v>0.49</v>
      </c>
      <c r="O369" s="100">
        <v>0.46142857142857141</v>
      </c>
      <c r="P369" s="102" t="str">
        <f t="shared" ca="1" si="5"/>
        <v>Matured</v>
      </c>
    </row>
    <row r="370" spans="1:16" x14ac:dyDescent="0.25">
      <c r="A370" s="95" t="s">
        <v>658</v>
      </c>
      <c r="B370" s="96">
        <v>45259</v>
      </c>
      <c r="C370" s="21" t="s">
        <v>30</v>
      </c>
      <c r="D370" s="70" t="s">
        <v>17</v>
      </c>
      <c r="E370" s="70" t="s">
        <v>8</v>
      </c>
      <c r="F370" s="96">
        <v>45260</v>
      </c>
      <c r="G370" s="96">
        <v>45274</v>
      </c>
      <c r="H370" s="97">
        <v>400000000000</v>
      </c>
      <c r="I370" s="98">
        <v>0.55000000000000004</v>
      </c>
      <c r="J370" s="104">
        <v>240000000000</v>
      </c>
      <c r="K370" s="100">
        <v>0.4</v>
      </c>
      <c r="L370" s="100">
        <v>0.55000000000000004</v>
      </c>
      <c r="M370" s="103">
        <v>240000000000</v>
      </c>
      <c r="N370" s="100">
        <v>0.55000000000000004</v>
      </c>
      <c r="O370" s="100">
        <v>0.53749999999999998</v>
      </c>
      <c r="P370" s="102" t="str">
        <f t="shared" ca="1" si="5"/>
        <v>Matured</v>
      </c>
    </row>
    <row r="371" spans="1:16" x14ac:dyDescent="0.25">
      <c r="A371" s="95" t="s">
        <v>659</v>
      </c>
      <c r="B371" s="96">
        <v>45259</v>
      </c>
      <c r="C371" s="21" t="s">
        <v>30</v>
      </c>
      <c r="D371" s="70" t="s">
        <v>17</v>
      </c>
      <c r="E371" s="70" t="s">
        <v>9</v>
      </c>
      <c r="F371" s="96">
        <v>45260</v>
      </c>
      <c r="G371" s="96">
        <v>45288</v>
      </c>
      <c r="H371" s="97">
        <v>150000000000</v>
      </c>
      <c r="I371" s="98">
        <v>0.85</v>
      </c>
      <c r="J371" s="104">
        <v>100000000000</v>
      </c>
      <c r="K371" s="100">
        <v>0.7</v>
      </c>
      <c r="L371" s="100">
        <v>0.85</v>
      </c>
      <c r="M371" s="103">
        <v>100000000000</v>
      </c>
      <c r="N371" s="100">
        <v>0.85</v>
      </c>
      <c r="O371" s="100">
        <v>0.76</v>
      </c>
      <c r="P371" s="102" t="str">
        <f t="shared" ca="1" si="5"/>
        <v>Matured</v>
      </c>
    </row>
    <row r="372" spans="1:16" x14ac:dyDescent="0.25">
      <c r="A372" s="95" t="s">
        <v>660</v>
      </c>
      <c r="B372" s="96">
        <v>45259</v>
      </c>
      <c r="C372" s="21" t="s">
        <v>30</v>
      </c>
      <c r="D372" s="70" t="s">
        <v>17</v>
      </c>
      <c r="E372" s="70" t="s">
        <v>10</v>
      </c>
      <c r="F372" s="96">
        <v>45260</v>
      </c>
      <c r="G372" s="96">
        <v>45351</v>
      </c>
      <c r="H372" s="97">
        <v>50000000000</v>
      </c>
      <c r="I372" s="98">
        <v>1.33</v>
      </c>
      <c r="J372" s="104">
        <v>600000000</v>
      </c>
      <c r="K372" s="100">
        <v>0.6</v>
      </c>
      <c r="L372" s="100">
        <v>0.6</v>
      </c>
      <c r="M372" s="103">
        <v>600000000</v>
      </c>
      <c r="N372" s="100">
        <v>0.6</v>
      </c>
      <c r="O372" s="100">
        <v>0.6</v>
      </c>
      <c r="P372" s="102" t="str">
        <f t="shared" ca="1" si="5"/>
        <v>Matured</v>
      </c>
    </row>
    <row r="373" spans="1:16" x14ac:dyDescent="0.25">
      <c r="A373" s="95" t="s">
        <v>1454</v>
      </c>
      <c r="B373" s="96">
        <v>45259</v>
      </c>
      <c r="C373" s="21" t="s">
        <v>30</v>
      </c>
      <c r="D373" s="70" t="s">
        <v>17</v>
      </c>
      <c r="E373" s="70" t="s">
        <v>11</v>
      </c>
      <c r="F373" s="96">
        <v>45260</v>
      </c>
      <c r="G373" s="96">
        <v>45442</v>
      </c>
      <c r="H373" s="97">
        <v>40000000000</v>
      </c>
      <c r="I373" s="98">
        <v>1.38</v>
      </c>
      <c r="J373" s="104"/>
      <c r="K373" s="100"/>
      <c r="L373" s="100"/>
      <c r="M373" s="103"/>
      <c r="N373" s="100"/>
      <c r="O373" s="100"/>
      <c r="P373" s="102" t="str">
        <f t="shared" ca="1" si="5"/>
        <v>Matured</v>
      </c>
    </row>
    <row r="374" spans="1:16" x14ac:dyDescent="0.25">
      <c r="A374" s="95" t="s">
        <v>1455</v>
      </c>
      <c r="B374" s="96">
        <v>45259</v>
      </c>
      <c r="C374" s="21" t="s">
        <v>30</v>
      </c>
      <c r="D374" s="70" t="s">
        <v>17</v>
      </c>
      <c r="E374" s="70" t="s">
        <v>12</v>
      </c>
      <c r="F374" s="96">
        <v>45260</v>
      </c>
      <c r="G374" s="96">
        <v>45624</v>
      </c>
      <c r="H374" s="97">
        <v>40000000000</v>
      </c>
      <c r="I374" s="98">
        <v>1.4</v>
      </c>
      <c r="J374" s="104"/>
      <c r="K374" s="100"/>
      <c r="L374" s="100"/>
      <c r="M374" s="103"/>
      <c r="N374" s="100"/>
      <c r="O374" s="100"/>
      <c r="P374" s="102" t="str">
        <f t="shared" ca="1" si="5"/>
        <v>Matured</v>
      </c>
    </row>
    <row r="375" spans="1:16" x14ac:dyDescent="0.25">
      <c r="A375" s="95" t="s">
        <v>1015</v>
      </c>
      <c r="B375" s="96">
        <v>45259</v>
      </c>
      <c r="C375" s="21" t="s">
        <v>30</v>
      </c>
      <c r="D375" s="70" t="s">
        <v>16</v>
      </c>
      <c r="E375" s="70" t="s">
        <v>7</v>
      </c>
      <c r="F375" s="96">
        <v>45260</v>
      </c>
      <c r="G375" s="96">
        <v>45267</v>
      </c>
      <c r="H375" s="97">
        <v>5000000</v>
      </c>
      <c r="I375" s="98">
        <v>0.45</v>
      </c>
      <c r="J375" s="104">
        <v>5000000</v>
      </c>
      <c r="K375" s="100">
        <v>0.28999999999999998</v>
      </c>
      <c r="L375" s="100">
        <v>0.28999999999999998</v>
      </c>
      <c r="M375" s="103">
        <v>4900000</v>
      </c>
      <c r="N375" s="100">
        <v>0.28999999999999998</v>
      </c>
      <c r="O375" s="100">
        <v>0.28999999999999998</v>
      </c>
      <c r="P375" s="102" t="str">
        <f t="shared" ca="1" si="5"/>
        <v>Matured</v>
      </c>
    </row>
    <row r="376" spans="1:16" x14ac:dyDescent="0.25">
      <c r="A376" s="95" t="s">
        <v>1016</v>
      </c>
      <c r="B376" s="96">
        <v>45259</v>
      </c>
      <c r="C376" s="21" t="s">
        <v>30</v>
      </c>
      <c r="D376" s="70" t="s">
        <v>16</v>
      </c>
      <c r="E376" s="70" t="s">
        <v>8</v>
      </c>
      <c r="F376" s="96">
        <v>45260</v>
      </c>
      <c r="G376" s="96">
        <v>45274</v>
      </c>
      <c r="H376" s="97">
        <v>5000000</v>
      </c>
      <c r="I376" s="98">
        <v>0.52</v>
      </c>
      <c r="J376" s="104">
        <v>5000000</v>
      </c>
      <c r="K376" s="100">
        <v>0.34</v>
      </c>
      <c r="L376" s="100">
        <v>0.49</v>
      </c>
      <c r="M376" s="103">
        <v>5000000</v>
      </c>
      <c r="N376" s="100">
        <v>0.49</v>
      </c>
      <c r="O376" s="100">
        <v>0.41575757575757583</v>
      </c>
      <c r="P376" s="102" t="str">
        <f t="shared" ca="1" si="5"/>
        <v>Matured</v>
      </c>
    </row>
    <row r="377" spans="1:16" x14ac:dyDescent="0.25">
      <c r="A377" s="95" t="s">
        <v>1017</v>
      </c>
      <c r="B377" s="96">
        <v>45259</v>
      </c>
      <c r="C377" s="21" t="s">
        <v>30</v>
      </c>
      <c r="D377" s="70" t="s">
        <v>16</v>
      </c>
      <c r="E377" s="70" t="s">
        <v>9</v>
      </c>
      <c r="F377" s="96">
        <v>45260</v>
      </c>
      <c r="G377" s="96">
        <v>45288</v>
      </c>
      <c r="H377" s="97">
        <v>5000000</v>
      </c>
      <c r="I377" s="98">
        <v>0.55000000000000004</v>
      </c>
      <c r="J377" s="104">
        <v>5000000</v>
      </c>
      <c r="K377" s="100">
        <v>0.39</v>
      </c>
      <c r="L377" s="100">
        <v>0.49</v>
      </c>
      <c r="M377" s="103">
        <v>5000000</v>
      </c>
      <c r="N377" s="100">
        <v>0.49</v>
      </c>
      <c r="O377" s="100">
        <v>0.44050505050505051</v>
      </c>
      <c r="P377" s="102" t="str">
        <f t="shared" ca="1" si="5"/>
        <v>Matured</v>
      </c>
    </row>
    <row r="378" spans="1:16" x14ac:dyDescent="0.25">
      <c r="A378" s="95" t="s">
        <v>1018</v>
      </c>
      <c r="B378" s="96">
        <v>45259</v>
      </c>
      <c r="C378" s="21" t="s">
        <v>30</v>
      </c>
      <c r="D378" s="70" t="s">
        <v>16</v>
      </c>
      <c r="E378" s="70" t="s">
        <v>10</v>
      </c>
      <c r="F378" s="96">
        <v>45260</v>
      </c>
      <c r="G378" s="96">
        <v>45351</v>
      </c>
      <c r="H378" s="97">
        <v>30000000</v>
      </c>
      <c r="I378" s="98">
        <v>1.02</v>
      </c>
      <c r="J378" s="104">
        <v>30000000</v>
      </c>
      <c r="K378" s="100">
        <v>0.5</v>
      </c>
      <c r="L378" s="100">
        <v>0.5</v>
      </c>
      <c r="M378" s="103">
        <v>30000000</v>
      </c>
      <c r="N378" s="100">
        <v>0.5</v>
      </c>
      <c r="O378" s="100">
        <v>0.5</v>
      </c>
      <c r="P378" s="102" t="str">
        <f t="shared" ca="1" si="5"/>
        <v>Matured</v>
      </c>
    </row>
    <row r="379" spans="1:16" x14ac:dyDescent="0.25">
      <c r="A379" s="95" t="s">
        <v>1597</v>
      </c>
      <c r="B379" s="96">
        <v>45259</v>
      </c>
      <c r="C379" s="21" t="s">
        <v>30</v>
      </c>
      <c r="D379" s="70" t="s">
        <v>16</v>
      </c>
      <c r="E379" s="70" t="s">
        <v>11</v>
      </c>
      <c r="F379" s="96">
        <v>45260</v>
      </c>
      <c r="G379" s="96">
        <v>45442</v>
      </c>
      <c r="H379" s="97">
        <v>20000000</v>
      </c>
      <c r="I379" s="98">
        <v>1.06</v>
      </c>
      <c r="J379" s="104">
        <v>20000000</v>
      </c>
      <c r="K379" s="100">
        <v>1.06</v>
      </c>
      <c r="L379" s="100">
        <v>1.06</v>
      </c>
      <c r="M379" s="103">
        <v>5000000</v>
      </c>
      <c r="N379" s="100">
        <v>1.06</v>
      </c>
      <c r="O379" s="100">
        <v>1.06</v>
      </c>
      <c r="P379" s="102" t="str">
        <f t="shared" ca="1" si="5"/>
        <v>Matured</v>
      </c>
    </row>
    <row r="380" spans="1:16" x14ac:dyDescent="0.25">
      <c r="A380" s="95" t="s">
        <v>1019</v>
      </c>
      <c r="B380" s="96">
        <v>45259</v>
      </c>
      <c r="C380" s="21" t="s">
        <v>30</v>
      </c>
      <c r="D380" s="70" t="s">
        <v>16</v>
      </c>
      <c r="E380" s="70" t="s">
        <v>12</v>
      </c>
      <c r="F380" s="96">
        <v>45260</v>
      </c>
      <c r="G380" s="96">
        <v>45624</v>
      </c>
      <c r="H380" s="97">
        <v>20000000</v>
      </c>
      <c r="I380" s="98">
        <v>1.08</v>
      </c>
      <c r="J380" s="104">
        <v>20000000</v>
      </c>
      <c r="K380" s="100">
        <v>1.07</v>
      </c>
      <c r="L380" s="100">
        <v>1.07</v>
      </c>
      <c r="M380" s="103">
        <v>10000000</v>
      </c>
      <c r="N380" s="100">
        <v>1.07</v>
      </c>
      <c r="O380" s="100">
        <v>1.07</v>
      </c>
      <c r="P380" s="102" t="str">
        <f t="shared" ca="1" si="5"/>
        <v>Matured</v>
      </c>
    </row>
    <row r="381" spans="1:16" x14ac:dyDescent="0.25">
      <c r="A381" s="95" t="s">
        <v>661</v>
      </c>
      <c r="B381" s="96">
        <v>45266</v>
      </c>
      <c r="C381" s="21" t="s">
        <v>30</v>
      </c>
      <c r="D381" s="70" t="s">
        <v>17</v>
      </c>
      <c r="E381" s="70" t="s">
        <v>7</v>
      </c>
      <c r="F381" s="96">
        <v>45267</v>
      </c>
      <c r="G381" s="96">
        <v>45274</v>
      </c>
      <c r="H381" s="97">
        <v>400000000000</v>
      </c>
      <c r="I381" s="98">
        <v>0.5</v>
      </c>
      <c r="J381" s="104">
        <v>115000000000</v>
      </c>
      <c r="K381" s="100">
        <v>0.45</v>
      </c>
      <c r="L381" s="100">
        <v>0.5</v>
      </c>
      <c r="M381" s="103">
        <v>115000000000</v>
      </c>
      <c r="N381" s="100">
        <v>0.5</v>
      </c>
      <c r="O381" s="100">
        <v>0.4934782608695652</v>
      </c>
      <c r="P381" s="102" t="str">
        <f t="shared" ca="1" si="5"/>
        <v>Matured</v>
      </c>
    </row>
    <row r="382" spans="1:16" x14ac:dyDescent="0.25">
      <c r="A382" s="95" t="s">
        <v>662</v>
      </c>
      <c r="B382" s="96">
        <v>45266</v>
      </c>
      <c r="C382" s="21" t="s">
        <v>30</v>
      </c>
      <c r="D382" s="70" t="s">
        <v>17</v>
      </c>
      <c r="E382" s="70" t="s">
        <v>8</v>
      </c>
      <c r="F382" s="96">
        <v>45267</v>
      </c>
      <c r="G382" s="96">
        <v>45281</v>
      </c>
      <c r="H382" s="97">
        <v>400000000000</v>
      </c>
      <c r="I382" s="98">
        <v>0.55000000000000004</v>
      </c>
      <c r="J382" s="104">
        <v>270000000000</v>
      </c>
      <c r="K382" s="100">
        <v>0.4</v>
      </c>
      <c r="L382" s="100">
        <v>0.55000000000000004</v>
      </c>
      <c r="M382" s="103">
        <v>270000000000</v>
      </c>
      <c r="N382" s="100">
        <v>0.55000000000000004</v>
      </c>
      <c r="O382" s="100">
        <v>0.52777777777777779</v>
      </c>
      <c r="P382" s="102" t="str">
        <f t="shared" ca="1" si="5"/>
        <v>Matured</v>
      </c>
    </row>
    <row r="383" spans="1:16" x14ac:dyDescent="0.25">
      <c r="A383" s="95" t="s">
        <v>663</v>
      </c>
      <c r="B383" s="96">
        <v>45266</v>
      </c>
      <c r="C383" s="21" t="s">
        <v>30</v>
      </c>
      <c r="D383" s="70" t="s">
        <v>17</v>
      </c>
      <c r="E383" s="70" t="s">
        <v>9</v>
      </c>
      <c r="F383" s="96">
        <v>45267</v>
      </c>
      <c r="G383" s="96">
        <v>45295</v>
      </c>
      <c r="H383" s="97">
        <v>150000000000</v>
      </c>
      <c r="I383" s="98">
        <v>0.85</v>
      </c>
      <c r="J383" s="104">
        <v>120000000000</v>
      </c>
      <c r="K383" s="100">
        <v>0.85</v>
      </c>
      <c r="L383" s="100">
        <v>0.85</v>
      </c>
      <c r="M383" s="103">
        <v>120000000000</v>
      </c>
      <c r="N383" s="100">
        <v>0.85</v>
      </c>
      <c r="O383" s="100">
        <v>0.85</v>
      </c>
      <c r="P383" s="102" t="str">
        <f t="shared" ca="1" si="5"/>
        <v>Matured</v>
      </c>
    </row>
    <row r="384" spans="1:16" x14ac:dyDescent="0.25">
      <c r="A384" s="95" t="s">
        <v>664</v>
      </c>
      <c r="B384" s="96">
        <v>45266</v>
      </c>
      <c r="C384" s="21" t="s">
        <v>30</v>
      </c>
      <c r="D384" s="70" t="s">
        <v>17</v>
      </c>
      <c r="E384" s="70" t="s">
        <v>10</v>
      </c>
      <c r="F384" s="96">
        <v>45267</v>
      </c>
      <c r="G384" s="96">
        <v>45358</v>
      </c>
      <c r="H384" s="97">
        <v>50000000000</v>
      </c>
      <c r="I384" s="98">
        <v>1.33</v>
      </c>
      <c r="J384" s="104">
        <v>8199999999.999999</v>
      </c>
      <c r="K384" s="100">
        <v>1.1000000000000001</v>
      </c>
      <c r="L384" s="100">
        <v>1.1000000000000001</v>
      </c>
      <c r="M384" s="103">
        <v>8199999999.999999</v>
      </c>
      <c r="N384" s="100">
        <v>1.1000000000000001</v>
      </c>
      <c r="O384" s="100">
        <v>1.1000000000000001</v>
      </c>
      <c r="P384" s="102" t="str">
        <f t="shared" ca="1" si="5"/>
        <v>Matured</v>
      </c>
    </row>
    <row r="385" spans="1:16" x14ac:dyDescent="0.25">
      <c r="A385" s="95" t="s">
        <v>1456</v>
      </c>
      <c r="B385" s="96">
        <v>45266</v>
      </c>
      <c r="C385" s="21" t="s">
        <v>30</v>
      </c>
      <c r="D385" s="70" t="s">
        <v>17</v>
      </c>
      <c r="E385" s="70" t="s">
        <v>11</v>
      </c>
      <c r="F385" s="96">
        <v>45267</v>
      </c>
      <c r="G385" s="96">
        <v>45449</v>
      </c>
      <c r="H385" s="97">
        <v>40000000000</v>
      </c>
      <c r="I385" s="98">
        <v>1.38</v>
      </c>
      <c r="J385" s="104"/>
      <c r="K385" s="100"/>
      <c r="L385" s="100"/>
      <c r="M385" s="103"/>
      <c r="N385" s="100"/>
      <c r="O385" s="100"/>
      <c r="P385" s="102" t="str">
        <f t="shared" ca="1" si="5"/>
        <v>Matured</v>
      </c>
    </row>
    <row r="386" spans="1:16" x14ac:dyDescent="0.25">
      <c r="A386" s="95" t="s">
        <v>1457</v>
      </c>
      <c r="B386" s="96">
        <v>45266</v>
      </c>
      <c r="C386" s="21" t="s">
        <v>30</v>
      </c>
      <c r="D386" s="70" t="s">
        <v>17</v>
      </c>
      <c r="E386" s="70" t="s">
        <v>12</v>
      </c>
      <c r="F386" s="96">
        <v>45267</v>
      </c>
      <c r="G386" s="96">
        <v>45631</v>
      </c>
      <c r="H386" s="97">
        <v>40000000000</v>
      </c>
      <c r="I386" s="98">
        <v>1.4</v>
      </c>
      <c r="J386" s="104"/>
      <c r="K386" s="100"/>
      <c r="L386" s="100"/>
      <c r="M386" s="103"/>
      <c r="N386" s="100"/>
      <c r="O386" s="100"/>
      <c r="P386" s="102" t="str">
        <f t="shared" ca="1" si="5"/>
        <v>Matured</v>
      </c>
    </row>
    <row r="387" spans="1:16" x14ac:dyDescent="0.25">
      <c r="A387" s="95" t="s">
        <v>1020</v>
      </c>
      <c r="B387" s="96">
        <v>45266</v>
      </c>
      <c r="C387" s="21" t="s">
        <v>30</v>
      </c>
      <c r="D387" s="70" t="s">
        <v>16</v>
      </c>
      <c r="E387" s="70" t="s">
        <v>7</v>
      </c>
      <c r="F387" s="96">
        <v>45267</v>
      </c>
      <c r="G387" s="96">
        <v>45274</v>
      </c>
      <c r="H387" s="97">
        <v>5000000</v>
      </c>
      <c r="I387" s="98">
        <v>0.45</v>
      </c>
      <c r="J387" s="104">
        <v>4900000</v>
      </c>
      <c r="K387" s="100">
        <v>0.28999999999999998</v>
      </c>
      <c r="L387" s="100">
        <v>0.28999999999999998</v>
      </c>
      <c r="M387" s="103">
        <v>4900000</v>
      </c>
      <c r="N387" s="100">
        <v>0.28999999999999998</v>
      </c>
      <c r="O387" s="100">
        <v>0.28999999999999998</v>
      </c>
      <c r="P387" s="102" t="str">
        <f t="shared" ca="1" si="5"/>
        <v>Matured</v>
      </c>
    </row>
    <row r="388" spans="1:16" x14ac:dyDescent="0.25">
      <c r="A388" s="95" t="s">
        <v>1021</v>
      </c>
      <c r="B388" s="96">
        <v>45266</v>
      </c>
      <c r="C388" s="21" t="s">
        <v>30</v>
      </c>
      <c r="D388" s="70" t="s">
        <v>16</v>
      </c>
      <c r="E388" s="70" t="s">
        <v>8</v>
      </c>
      <c r="F388" s="96">
        <v>45267</v>
      </c>
      <c r="G388" s="96">
        <v>45281</v>
      </c>
      <c r="H388" s="97">
        <v>5000000</v>
      </c>
      <c r="I388" s="98">
        <v>0.52</v>
      </c>
      <c r="J388" s="104">
        <v>9900000</v>
      </c>
      <c r="K388" s="100">
        <v>0.34</v>
      </c>
      <c r="L388" s="100">
        <v>0.48</v>
      </c>
      <c r="M388" s="103">
        <v>5000000</v>
      </c>
      <c r="N388" s="100">
        <v>0.48</v>
      </c>
      <c r="O388" s="100">
        <v>0.41070707070707069</v>
      </c>
      <c r="P388" s="102" t="str">
        <f t="shared" ca="1" si="5"/>
        <v>Matured</v>
      </c>
    </row>
    <row r="389" spans="1:16" x14ac:dyDescent="0.25">
      <c r="A389" s="95" t="s">
        <v>1022</v>
      </c>
      <c r="B389" s="96">
        <v>45266</v>
      </c>
      <c r="C389" s="21" t="s">
        <v>30</v>
      </c>
      <c r="D389" s="70" t="s">
        <v>16</v>
      </c>
      <c r="E389" s="70" t="s">
        <v>9</v>
      </c>
      <c r="F389" s="96">
        <v>45267</v>
      </c>
      <c r="G389" s="96">
        <v>45295</v>
      </c>
      <c r="H389" s="97">
        <v>5000000</v>
      </c>
      <c r="I389" s="98">
        <v>0.55000000000000004</v>
      </c>
      <c r="J389" s="104">
        <v>9900000</v>
      </c>
      <c r="K389" s="100">
        <v>0.39</v>
      </c>
      <c r="L389" s="100">
        <v>0.48</v>
      </c>
      <c r="M389" s="103">
        <v>5000000</v>
      </c>
      <c r="N389" s="100">
        <v>0.48</v>
      </c>
      <c r="O389" s="100">
        <v>0.43545454545454543</v>
      </c>
      <c r="P389" s="102" t="str">
        <f t="shared" ref="P389:P452" ca="1" si="6">IF(AND(G389 &gt; TODAY(), M389 &lt;&gt; ""), "Outstanding", "Matured")</f>
        <v>Matured</v>
      </c>
    </row>
    <row r="390" spans="1:16" x14ac:dyDescent="0.25">
      <c r="A390" s="95" t="s">
        <v>1023</v>
      </c>
      <c r="B390" s="96">
        <v>45266</v>
      </c>
      <c r="C390" s="21" t="s">
        <v>30</v>
      </c>
      <c r="D390" s="70" t="s">
        <v>16</v>
      </c>
      <c r="E390" s="70" t="s">
        <v>10</v>
      </c>
      <c r="F390" s="96">
        <v>45267</v>
      </c>
      <c r="G390" s="96">
        <v>45358</v>
      </c>
      <c r="H390" s="97">
        <v>30000000</v>
      </c>
      <c r="I390" s="98">
        <v>1.02</v>
      </c>
      <c r="J390" s="104">
        <v>5975000</v>
      </c>
      <c r="K390" s="100">
        <v>0.52</v>
      </c>
      <c r="L390" s="100">
        <v>1.02</v>
      </c>
      <c r="M390" s="103">
        <v>5975000</v>
      </c>
      <c r="N390" s="100">
        <v>1.02</v>
      </c>
      <c r="O390" s="100">
        <v>0.55974895397489544</v>
      </c>
      <c r="P390" s="102" t="str">
        <f t="shared" ca="1" si="6"/>
        <v>Matured</v>
      </c>
    </row>
    <row r="391" spans="1:16" x14ac:dyDescent="0.25">
      <c r="A391" s="95" t="s">
        <v>1024</v>
      </c>
      <c r="B391" s="96">
        <v>45266</v>
      </c>
      <c r="C391" s="21" t="s">
        <v>30</v>
      </c>
      <c r="D391" s="70" t="s">
        <v>16</v>
      </c>
      <c r="E391" s="70" t="s">
        <v>11</v>
      </c>
      <c r="F391" s="96">
        <v>45267</v>
      </c>
      <c r="G391" s="96">
        <v>45449</v>
      </c>
      <c r="H391" s="97">
        <v>20000000</v>
      </c>
      <c r="I391" s="98">
        <v>1.06</v>
      </c>
      <c r="J391" s="104">
        <v>8100000</v>
      </c>
      <c r="K391" s="100">
        <v>1</v>
      </c>
      <c r="L391" s="100">
        <v>1.06</v>
      </c>
      <c r="M391" s="103">
        <v>8100000</v>
      </c>
      <c r="N391" s="100">
        <v>1.06</v>
      </c>
      <c r="O391" s="100">
        <v>1.037037037037037</v>
      </c>
      <c r="P391" s="102" t="str">
        <f t="shared" ca="1" si="6"/>
        <v>Matured</v>
      </c>
    </row>
    <row r="392" spans="1:16" x14ac:dyDescent="0.25">
      <c r="A392" s="95" t="s">
        <v>1025</v>
      </c>
      <c r="B392" s="96">
        <v>45266</v>
      </c>
      <c r="C392" s="21" t="s">
        <v>30</v>
      </c>
      <c r="D392" s="70" t="s">
        <v>16</v>
      </c>
      <c r="E392" s="70" t="s">
        <v>12</v>
      </c>
      <c r="F392" s="96">
        <v>45267</v>
      </c>
      <c r="G392" s="96">
        <v>45631</v>
      </c>
      <c r="H392" s="97">
        <v>20000000</v>
      </c>
      <c r="I392" s="98">
        <v>1.08</v>
      </c>
      <c r="J392" s="104">
        <v>3100000</v>
      </c>
      <c r="K392" s="100">
        <v>1.01</v>
      </c>
      <c r="L392" s="100">
        <v>1.01</v>
      </c>
      <c r="M392" s="103">
        <v>3100000</v>
      </c>
      <c r="N392" s="100">
        <v>1.01</v>
      </c>
      <c r="O392" s="100">
        <v>1.01</v>
      </c>
      <c r="P392" s="102" t="str">
        <f t="shared" ca="1" si="6"/>
        <v>Matured</v>
      </c>
    </row>
    <row r="393" spans="1:16" x14ac:dyDescent="0.25">
      <c r="A393" s="95" t="s">
        <v>461</v>
      </c>
      <c r="B393" s="96">
        <v>45273</v>
      </c>
      <c r="C393" s="21" t="s">
        <v>30</v>
      </c>
      <c r="D393" s="70" t="s">
        <v>17</v>
      </c>
      <c r="E393" s="70" t="s">
        <v>7</v>
      </c>
      <c r="F393" s="96">
        <v>45274</v>
      </c>
      <c r="G393" s="96">
        <v>45281</v>
      </c>
      <c r="H393" s="97">
        <v>400000000000</v>
      </c>
      <c r="I393" s="98">
        <v>0.5</v>
      </c>
      <c r="J393" s="104">
        <v>140000000000</v>
      </c>
      <c r="K393" s="100">
        <v>0.45</v>
      </c>
      <c r="L393" s="100">
        <v>0.5</v>
      </c>
      <c r="M393" s="103">
        <v>140000000000</v>
      </c>
      <c r="N393" s="100">
        <v>0.5</v>
      </c>
      <c r="O393" s="100">
        <v>0.49285714285714288</v>
      </c>
      <c r="P393" s="102" t="str">
        <f t="shared" ca="1" si="6"/>
        <v>Matured</v>
      </c>
    </row>
    <row r="394" spans="1:16" x14ac:dyDescent="0.25">
      <c r="A394" s="95" t="s">
        <v>462</v>
      </c>
      <c r="B394" s="96">
        <v>45273</v>
      </c>
      <c r="C394" s="21" t="s">
        <v>30</v>
      </c>
      <c r="D394" s="70" t="s">
        <v>17</v>
      </c>
      <c r="E394" s="70" t="s">
        <v>8</v>
      </c>
      <c r="F394" s="96">
        <v>45274</v>
      </c>
      <c r="G394" s="96">
        <v>45288</v>
      </c>
      <c r="H394" s="97">
        <v>400000000000</v>
      </c>
      <c r="I394" s="98">
        <v>0.55000000000000004</v>
      </c>
      <c r="J394" s="104">
        <v>240000000000</v>
      </c>
      <c r="K394" s="100">
        <v>0.5</v>
      </c>
      <c r="L394" s="100">
        <v>0.55000000000000004</v>
      </c>
      <c r="M394" s="103">
        <v>240000000000</v>
      </c>
      <c r="N394" s="100">
        <v>0.55000000000000004</v>
      </c>
      <c r="O394" s="100">
        <v>0.54583333333333328</v>
      </c>
      <c r="P394" s="102" t="str">
        <f t="shared" ca="1" si="6"/>
        <v>Matured</v>
      </c>
    </row>
    <row r="395" spans="1:16" x14ac:dyDescent="0.25">
      <c r="A395" s="95" t="s">
        <v>463</v>
      </c>
      <c r="B395" s="96">
        <v>45273</v>
      </c>
      <c r="C395" s="21" t="s">
        <v>30</v>
      </c>
      <c r="D395" s="70" t="s">
        <v>17</v>
      </c>
      <c r="E395" s="70" t="s">
        <v>9</v>
      </c>
      <c r="F395" s="96">
        <v>45274</v>
      </c>
      <c r="G395" s="96">
        <v>45302</v>
      </c>
      <c r="H395" s="97">
        <v>150000000000</v>
      </c>
      <c r="I395" s="98">
        <v>0.85</v>
      </c>
      <c r="J395" s="104">
        <v>150000000000</v>
      </c>
      <c r="K395" s="100">
        <v>0.8</v>
      </c>
      <c r="L395" s="100">
        <v>0.85</v>
      </c>
      <c r="M395" s="103">
        <v>150000000000</v>
      </c>
      <c r="N395" s="100">
        <v>0.85</v>
      </c>
      <c r="O395" s="100">
        <v>0.83666666666666667</v>
      </c>
      <c r="P395" s="102" t="str">
        <f t="shared" ca="1" si="6"/>
        <v>Matured</v>
      </c>
    </row>
    <row r="396" spans="1:16" x14ac:dyDescent="0.25">
      <c r="A396" s="95" t="s">
        <v>464</v>
      </c>
      <c r="B396" s="96">
        <v>45273</v>
      </c>
      <c r="C396" s="21" t="s">
        <v>30</v>
      </c>
      <c r="D396" s="70" t="s">
        <v>17</v>
      </c>
      <c r="E396" s="70" t="s">
        <v>10</v>
      </c>
      <c r="F396" s="96">
        <v>45274</v>
      </c>
      <c r="G396" s="96">
        <v>45365</v>
      </c>
      <c r="H396" s="97">
        <v>50000000000</v>
      </c>
      <c r="I396" s="98">
        <v>1.33</v>
      </c>
      <c r="J396" s="104">
        <v>200000000</v>
      </c>
      <c r="K396" s="100">
        <v>1.31</v>
      </c>
      <c r="L396" s="100">
        <v>1.31</v>
      </c>
      <c r="M396" s="103">
        <v>200000000</v>
      </c>
      <c r="N396" s="100">
        <v>1.31</v>
      </c>
      <c r="O396" s="100">
        <v>1.31</v>
      </c>
      <c r="P396" s="102" t="str">
        <f t="shared" ca="1" si="6"/>
        <v>Matured</v>
      </c>
    </row>
    <row r="397" spans="1:16" x14ac:dyDescent="0.25">
      <c r="A397" s="95" t="s">
        <v>1458</v>
      </c>
      <c r="B397" s="96">
        <v>45273</v>
      </c>
      <c r="C397" s="21" t="s">
        <v>30</v>
      </c>
      <c r="D397" s="70" t="s">
        <v>17</v>
      </c>
      <c r="E397" s="70" t="s">
        <v>11</v>
      </c>
      <c r="F397" s="96">
        <v>45274</v>
      </c>
      <c r="G397" s="96">
        <v>45456</v>
      </c>
      <c r="H397" s="97">
        <v>40000000000</v>
      </c>
      <c r="I397" s="98">
        <v>1.38</v>
      </c>
      <c r="J397" s="104"/>
      <c r="K397" s="100"/>
      <c r="L397" s="100"/>
      <c r="M397" s="103"/>
      <c r="N397" s="100"/>
      <c r="O397" s="100"/>
      <c r="P397" s="102" t="str">
        <f t="shared" ca="1" si="6"/>
        <v>Matured</v>
      </c>
    </row>
    <row r="398" spans="1:16" x14ac:dyDescent="0.25">
      <c r="A398" s="95" t="s">
        <v>465</v>
      </c>
      <c r="B398" s="96">
        <v>45273</v>
      </c>
      <c r="C398" s="21" t="s">
        <v>30</v>
      </c>
      <c r="D398" s="70" t="s">
        <v>17</v>
      </c>
      <c r="E398" s="70" t="s">
        <v>12</v>
      </c>
      <c r="F398" s="96">
        <v>45274</v>
      </c>
      <c r="G398" s="96">
        <v>45638</v>
      </c>
      <c r="H398" s="97">
        <v>40000000000</v>
      </c>
      <c r="I398" s="98">
        <v>1.4</v>
      </c>
      <c r="J398" s="104">
        <v>400000000</v>
      </c>
      <c r="K398" s="100">
        <v>1</v>
      </c>
      <c r="L398" s="100">
        <v>1</v>
      </c>
      <c r="M398" s="103">
        <v>400000000</v>
      </c>
      <c r="N398" s="100">
        <v>1</v>
      </c>
      <c r="O398" s="100">
        <v>1</v>
      </c>
      <c r="P398" s="102" t="str">
        <f t="shared" ca="1" si="6"/>
        <v>Matured</v>
      </c>
    </row>
    <row r="399" spans="1:16" x14ac:dyDescent="0.25">
      <c r="A399" s="95" t="s">
        <v>1027</v>
      </c>
      <c r="B399" s="96">
        <v>45273</v>
      </c>
      <c r="C399" s="21" t="s">
        <v>30</v>
      </c>
      <c r="D399" s="70" t="s">
        <v>16</v>
      </c>
      <c r="E399" s="70" t="s">
        <v>7</v>
      </c>
      <c r="F399" s="96">
        <v>45274</v>
      </c>
      <c r="G399" s="96">
        <v>45281</v>
      </c>
      <c r="H399" s="97">
        <v>5000000</v>
      </c>
      <c r="I399" s="98">
        <v>0.45</v>
      </c>
      <c r="J399" s="104">
        <v>4900000</v>
      </c>
      <c r="K399" s="100">
        <v>0.28999999999999998</v>
      </c>
      <c r="L399" s="100">
        <v>0.28999999999999998</v>
      </c>
      <c r="M399" s="103">
        <v>4900000</v>
      </c>
      <c r="N399" s="100">
        <v>0.28999999999999998</v>
      </c>
      <c r="O399" s="100">
        <v>0.28999999999999998</v>
      </c>
      <c r="P399" s="102" t="str">
        <f t="shared" ca="1" si="6"/>
        <v>Matured</v>
      </c>
    </row>
    <row r="400" spans="1:16" x14ac:dyDescent="0.25">
      <c r="A400" s="95" t="s">
        <v>1028</v>
      </c>
      <c r="B400" s="96">
        <v>45273</v>
      </c>
      <c r="C400" s="21" t="s">
        <v>30</v>
      </c>
      <c r="D400" s="70" t="s">
        <v>16</v>
      </c>
      <c r="E400" s="70" t="s">
        <v>8</v>
      </c>
      <c r="F400" s="96">
        <v>45274</v>
      </c>
      <c r="G400" s="96">
        <v>45288</v>
      </c>
      <c r="H400" s="97">
        <v>5000000</v>
      </c>
      <c r="I400" s="98">
        <v>0.52</v>
      </c>
      <c r="J400" s="104">
        <v>9900000</v>
      </c>
      <c r="K400" s="100">
        <v>0.34</v>
      </c>
      <c r="L400" s="100">
        <v>0.5</v>
      </c>
      <c r="M400" s="103">
        <v>5000000</v>
      </c>
      <c r="N400" s="100">
        <v>0.5</v>
      </c>
      <c r="O400" s="100">
        <v>0.4208080808080808</v>
      </c>
      <c r="P400" s="102" t="str">
        <f t="shared" ca="1" si="6"/>
        <v>Matured</v>
      </c>
    </row>
    <row r="401" spans="1:16" x14ac:dyDescent="0.25">
      <c r="A401" s="95" t="s">
        <v>1029</v>
      </c>
      <c r="B401" s="96">
        <v>45273</v>
      </c>
      <c r="C401" s="21" t="s">
        <v>30</v>
      </c>
      <c r="D401" s="70" t="s">
        <v>16</v>
      </c>
      <c r="E401" s="70" t="s">
        <v>9</v>
      </c>
      <c r="F401" s="96">
        <v>45274</v>
      </c>
      <c r="G401" s="96">
        <v>45302</v>
      </c>
      <c r="H401" s="97">
        <v>5000000</v>
      </c>
      <c r="I401" s="98">
        <v>0.55000000000000004</v>
      </c>
      <c r="J401" s="104">
        <v>9900000</v>
      </c>
      <c r="K401" s="100">
        <v>0.39</v>
      </c>
      <c r="L401" s="100">
        <v>0.5</v>
      </c>
      <c r="M401" s="103">
        <v>5000000</v>
      </c>
      <c r="N401" s="100">
        <v>0.5</v>
      </c>
      <c r="O401" s="100">
        <v>0.44555555555555548</v>
      </c>
      <c r="P401" s="102" t="str">
        <f t="shared" ca="1" si="6"/>
        <v>Matured</v>
      </c>
    </row>
    <row r="402" spans="1:16" x14ac:dyDescent="0.25">
      <c r="A402" s="95" t="s">
        <v>1026</v>
      </c>
      <c r="B402" s="96">
        <v>45273</v>
      </c>
      <c r="C402" s="21" t="s">
        <v>30</v>
      </c>
      <c r="D402" s="70" t="s">
        <v>16</v>
      </c>
      <c r="E402" s="70" t="s">
        <v>10</v>
      </c>
      <c r="F402" s="96">
        <v>45274</v>
      </c>
      <c r="G402" s="96">
        <v>45365</v>
      </c>
      <c r="H402" s="97">
        <v>30000000</v>
      </c>
      <c r="I402" s="98">
        <v>1.02</v>
      </c>
      <c r="J402" s="104">
        <v>13786000</v>
      </c>
      <c r="K402" s="100">
        <v>0.5</v>
      </c>
      <c r="L402" s="100">
        <v>1.01</v>
      </c>
      <c r="M402" s="103">
        <v>13786000</v>
      </c>
      <c r="N402" s="100">
        <v>1.01</v>
      </c>
      <c r="O402" s="100">
        <v>0.74396924416074284</v>
      </c>
      <c r="P402" s="102" t="str">
        <f t="shared" ca="1" si="6"/>
        <v>Matured</v>
      </c>
    </row>
    <row r="403" spans="1:16" x14ac:dyDescent="0.25">
      <c r="A403" s="95" t="s">
        <v>1030</v>
      </c>
      <c r="B403" s="96">
        <v>45273</v>
      </c>
      <c r="C403" s="21" t="s">
        <v>30</v>
      </c>
      <c r="D403" s="70" t="s">
        <v>16</v>
      </c>
      <c r="E403" s="70" t="s">
        <v>11</v>
      </c>
      <c r="F403" s="96">
        <v>45274</v>
      </c>
      <c r="G403" s="96">
        <v>45456</v>
      </c>
      <c r="H403" s="97">
        <v>20000000</v>
      </c>
      <c r="I403" s="98">
        <v>1.06</v>
      </c>
      <c r="J403" s="104">
        <v>10000000</v>
      </c>
      <c r="K403" s="100">
        <v>1.03</v>
      </c>
      <c r="L403" s="100">
        <v>1.03</v>
      </c>
      <c r="M403" s="103">
        <v>10000000</v>
      </c>
      <c r="N403" s="100">
        <v>1.03</v>
      </c>
      <c r="O403" s="100">
        <v>1.03</v>
      </c>
      <c r="P403" s="102" t="str">
        <f t="shared" ca="1" si="6"/>
        <v>Matured</v>
      </c>
    </row>
    <row r="404" spans="1:16" x14ac:dyDescent="0.25">
      <c r="A404" s="95" t="s">
        <v>1031</v>
      </c>
      <c r="B404" s="96">
        <v>45273</v>
      </c>
      <c r="C404" s="21" t="s">
        <v>30</v>
      </c>
      <c r="D404" s="70" t="s">
        <v>16</v>
      </c>
      <c r="E404" s="70" t="s">
        <v>12</v>
      </c>
      <c r="F404" s="96">
        <v>45274</v>
      </c>
      <c r="G404" s="96">
        <v>45638</v>
      </c>
      <c r="H404" s="97">
        <v>20000000</v>
      </c>
      <c r="I404" s="98">
        <v>1.08</v>
      </c>
      <c r="J404" s="104">
        <v>250000</v>
      </c>
      <c r="K404" s="100">
        <v>0.5</v>
      </c>
      <c r="L404" s="100">
        <v>1</v>
      </c>
      <c r="M404" s="103">
        <v>250000</v>
      </c>
      <c r="N404" s="100">
        <v>1</v>
      </c>
      <c r="O404" s="100">
        <v>0.7</v>
      </c>
      <c r="P404" s="102" t="str">
        <f t="shared" ca="1" si="6"/>
        <v>Matured</v>
      </c>
    </row>
    <row r="405" spans="1:16" x14ac:dyDescent="0.25">
      <c r="A405" s="95" t="s">
        <v>466</v>
      </c>
      <c r="B405" s="96">
        <v>45280</v>
      </c>
      <c r="C405" s="21" t="s">
        <v>30</v>
      </c>
      <c r="D405" s="70" t="s">
        <v>17</v>
      </c>
      <c r="E405" s="70" t="s">
        <v>7</v>
      </c>
      <c r="F405" s="96">
        <v>45281</v>
      </c>
      <c r="G405" s="96">
        <v>45288</v>
      </c>
      <c r="H405" s="97">
        <v>400000000000</v>
      </c>
      <c r="I405" s="98">
        <v>0.5</v>
      </c>
      <c r="J405" s="104">
        <v>180000000000</v>
      </c>
      <c r="K405" s="100">
        <v>0.5</v>
      </c>
      <c r="L405" s="100">
        <v>0.5</v>
      </c>
      <c r="M405" s="103">
        <v>180000000000</v>
      </c>
      <c r="N405" s="100">
        <v>0.5</v>
      </c>
      <c r="O405" s="100">
        <v>0.5</v>
      </c>
      <c r="P405" s="102" t="str">
        <f t="shared" ca="1" si="6"/>
        <v>Matured</v>
      </c>
    </row>
    <row r="406" spans="1:16" x14ac:dyDescent="0.25">
      <c r="A406" s="95" t="s">
        <v>467</v>
      </c>
      <c r="B406" s="96">
        <v>45280</v>
      </c>
      <c r="C406" s="21" t="s">
        <v>30</v>
      </c>
      <c r="D406" s="70" t="s">
        <v>17</v>
      </c>
      <c r="E406" s="70" t="s">
        <v>8</v>
      </c>
      <c r="F406" s="96">
        <v>45281</v>
      </c>
      <c r="G406" s="96">
        <v>45295</v>
      </c>
      <c r="H406" s="97">
        <v>400000000000</v>
      </c>
      <c r="I406" s="98">
        <v>0.55000000000000004</v>
      </c>
      <c r="J406" s="104">
        <v>280000000000</v>
      </c>
      <c r="K406" s="100">
        <v>0.4</v>
      </c>
      <c r="L406" s="100">
        <v>0.55000000000000004</v>
      </c>
      <c r="M406" s="103">
        <v>280000000000</v>
      </c>
      <c r="N406" s="100">
        <v>0.55000000000000004</v>
      </c>
      <c r="O406" s="100">
        <v>0.53392857142857142</v>
      </c>
      <c r="P406" s="102" t="str">
        <f t="shared" ca="1" si="6"/>
        <v>Matured</v>
      </c>
    </row>
    <row r="407" spans="1:16" x14ac:dyDescent="0.25">
      <c r="A407" s="95" t="s">
        <v>468</v>
      </c>
      <c r="B407" s="96">
        <v>45280</v>
      </c>
      <c r="C407" s="21" t="s">
        <v>30</v>
      </c>
      <c r="D407" s="70" t="s">
        <v>17</v>
      </c>
      <c r="E407" s="70" t="s">
        <v>9</v>
      </c>
      <c r="F407" s="96">
        <v>45281</v>
      </c>
      <c r="G407" s="96">
        <v>45309</v>
      </c>
      <c r="H407" s="97">
        <v>150000000000</v>
      </c>
      <c r="I407" s="98">
        <v>0.85</v>
      </c>
      <c r="J407" s="104">
        <v>100000000000</v>
      </c>
      <c r="K407" s="100">
        <v>0.85</v>
      </c>
      <c r="L407" s="100">
        <v>0.85</v>
      </c>
      <c r="M407" s="103">
        <v>100000000000</v>
      </c>
      <c r="N407" s="100">
        <v>0.85</v>
      </c>
      <c r="O407" s="100">
        <v>0.85</v>
      </c>
      <c r="P407" s="102" t="str">
        <f t="shared" ca="1" si="6"/>
        <v>Matured</v>
      </c>
    </row>
    <row r="408" spans="1:16" x14ac:dyDescent="0.25">
      <c r="A408" s="95" t="s">
        <v>469</v>
      </c>
      <c r="B408" s="96">
        <v>45280</v>
      </c>
      <c r="C408" s="21" t="s">
        <v>30</v>
      </c>
      <c r="D408" s="70" t="s">
        <v>17</v>
      </c>
      <c r="E408" s="70" t="s">
        <v>10</v>
      </c>
      <c r="F408" s="96">
        <v>45281</v>
      </c>
      <c r="G408" s="96">
        <v>45372</v>
      </c>
      <c r="H408" s="97">
        <v>50000000000</v>
      </c>
      <c r="I408" s="98">
        <v>1.33</v>
      </c>
      <c r="J408" s="104">
        <v>200000000</v>
      </c>
      <c r="K408" s="100">
        <v>1.31</v>
      </c>
      <c r="L408" s="100">
        <v>1.31</v>
      </c>
      <c r="M408" s="103">
        <v>200000000</v>
      </c>
      <c r="N408" s="100">
        <v>1.31</v>
      </c>
      <c r="O408" s="100">
        <v>1</v>
      </c>
      <c r="P408" s="102" t="str">
        <f t="shared" ca="1" si="6"/>
        <v>Matured</v>
      </c>
    </row>
    <row r="409" spans="1:16" x14ac:dyDescent="0.25">
      <c r="A409" s="95" t="s">
        <v>1459</v>
      </c>
      <c r="B409" s="96">
        <v>45280</v>
      </c>
      <c r="C409" s="21" t="s">
        <v>30</v>
      </c>
      <c r="D409" s="70" t="s">
        <v>17</v>
      </c>
      <c r="E409" s="70" t="s">
        <v>11</v>
      </c>
      <c r="F409" s="96">
        <v>45281</v>
      </c>
      <c r="G409" s="96">
        <v>45463</v>
      </c>
      <c r="H409" s="97">
        <v>40000000000</v>
      </c>
      <c r="I409" s="98">
        <v>1.38</v>
      </c>
      <c r="J409" s="104"/>
      <c r="K409" s="100"/>
      <c r="L409" s="100"/>
      <c r="M409" s="103"/>
      <c r="N409" s="100"/>
      <c r="O409" s="100"/>
      <c r="P409" s="102" t="str">
        <f t="shared" ca="1" si="6"/>
        <v>Matured</v>
      </c>
    </row>
    <row r="410" spans="1:16" x14ac:dyDescent="0.25">
      <c r="A410" s="95" t="s">
        <v>1460</v>
      </c>
      <c r="B410" s="96">
        <v>45280</v>
      </c>
      <c r="C410" s="21" t="s">
        <v>30</v>
      </c>
      <c r="D410" s="70" t="s">
        <v>17</v>
      </c>
      <c r="E410" s="70" t="s">
        <v>12</v>
      </c>
      <c r="F410" s="96">
        <v>45281</v>
      </c>
      <c r="G410" s="96">
        <v>45645</v>
      </c>
      <c r="H410" s="97">
        <v>40000000000</v>
      </c>
      <c r="I410" s="98">
        <v>1.4</v>
      </c>
      <c r="J410" s="104"/>
      <c r="K410" s="100"/>
      <c r="L410" s="100"/>
      <c r="M410" s="103"/>
      <c r="N410" s="100"/>
      <c r="O410" s="100"/>
      <c r="P410" s="102" t="str">
        <f t="shared" ca="1" si="6"/>
        <v>Matured</v>
      </c>
    </row>
    <row r="411" spans="1:16" x14ac:dyDescent="0.25">
      <c r="A411" s="95" t="s">
        <v>369</v>
      </c>
      <c r="B411" s="96">
        <v>45280</v>
      </c>
      <c r="C411" s="21" t="s">
        <v>31</v>
      </c>
      <c r="D411" s="70" t="s">
        <v>17</v>
      </c>
      <c r="E411" s="70" t="s">
        <v>19</v>
      </c>
      <c r="F411" s="96">
        <v>45282</v>
      </c>
      <c r="G411" s="96">
        <v>46378</v>
      </c>
      <c r="H411" s="97" t="s">
        <v>35</v>
      </c>
      <c r="I411" s="98">
        <v>4.5</v>
      </c>
      <c r="J411" s="104">
        <v>22000000000</v>
      </c>
      <c r="K411" s="100">
        <v>4.5</v>
      </c>
      <c r="L411" s="100">
        <v>5.5</v>
      </c>
      <c r="M411" s="103">
        <v>6000000000</v>
      </c>
      <c r="N411" s="100"/>
      <c r="O411" s="100">
        <v>5.2090909090909099</v>
      </c>
      <c r="P411" s="102" t="str">
        <f t="shared" ca="1" si="6"/>
        <v>Outstanding</v>
      </c>
    </row>
    <row r="412" spans="1:16" x14ac:dyDescent="0.25">
      <c r="A412" s="95" t="s">
        <v>1461</v>
      </c>
      <c r="B412" s="96">
        <v>45280</v>
      </c>
      <c r="C412" s="21" t="s">
        <v>30</v>
      </c>
      <c r="D412" s="70" t="s">
        <v>16</v>
      </c>
      <c r="E412" s="70" t="s">
        <v>7</v>
      </c>
      <c r="F412" s="96">
        <v>45281</v>
      </c>
      <c r="G412" s="96">
        <v>45288</v>
      </c>
      <c r="H412" s="97">
        <v>5000000</v>
      </c>
      <c r="I412" s="98">
        <v>0.45</v>
      </c>
      <c r="J412" s="104"/>
      <c r="K412" s="100"/>
      <c r="L412" s="100"/>
      <c r="M412" s="103"/>
      <c r="N412" s="100"/>
      <c r="O412" s="100"/>
      <c r="P412" s="102" t="str">
        <f t="shared" ca="1" si="6"/>
        <v>Matured</v>
      </c>
    </row>
    <row r="413" spans="1:16" x14ac:dyDescent="0.25">
      <c r="A413" s="95" t="s">
        <v>1032</v>
      </c>
      <c r="B413" s="96">
        <v>45280</v>
      </c>
      <c r="C413" s="21" t="s">
        <v>30</v>
      </c>
      <c r="D413" s="70" t="s">
        <v>16</v>
      </c>
      <c r="E413" s="70" t="s">
        <v>8</v>
      </c>
      <c r="F413" s="96">
        <v>45281</v>
      </c>
      <c r="G413" s="96">
        <v>45295</v>
      </c>
      <c r="H413" s="97">
        <v>5000000</v>
      </c>
      <c r="I413" s="98">
        <v>0.52</v>
      </c>
      <c r="J413" s="104">
        <v>5000000</v>
      </c>
      <c r="K413" s="100">
        <v>0.45</v>
      </c>
      <c r="L413" s="100">
        <v>0.45</v>
      </c>
      <c r="M413" s="103">
        <v>5000000</v>
      </c>
      <c r="N413" s="100">
        <v>0.45</v>
      </c>
      <c r="O413" s="100">
        <v>0.45</v>
      </c>
      <c r="P413" s="102" t="str">
        <f t="shared" ca="1" si="6"/>
        <v>Matured</v>
      </c>
    </row>
    <row r="414" spans="1:16" x14ac:dyDescent="0.25">
      <c r="A414" s="95" t="s">
        <v>1033</v>
      </c>
      <c r="B414" s="96">
        <v>45280</v>
      </c>
      <c r="C414" s="21" t="s">
        <v>30</v>
      </c>
      <c r="D414" s="70" t="s">
        <v>16</v>
      </c>
      <c r="E414" s="70" t="s">
        <v>9</v>
      </c>
      <c r="F414" s="96">
        <v>45281</v>
      </c>
      <c r="G414" s="96">
        <v>45309</v>
      </c>
      <c r="H414" s="97">
        <v>5000000</v>
      </c>
      <c r="I414" s="98">
        <v>0.55000000000000004</v>
      </c>
      <c r="J414" s="104">
        <v>5000000</v>
      </c>
      <c r="K414" s="100">
        <v>0.45</v>
      </c>
      <c r="L414" s="100">
        <v>0.45</v>
      </c>
      <c r="M414" s="103">
        <v>5000000</v>
      </c>
      <c r="N414" s="100">
        <v>0.45</v>
      </c>
      <c r="O414" s="100">
        <v>0.45</v>
      </c>
      <c r="P414" s="102" t="str">
        <f t="shared" ca="1" si="6"/>
        <v>Matured</v>
      </c>
    </row>
    <row r="415" spans="1:16" x14ac:dyDescent="0.25">
      <c r="A415" s="95" t="s">
        <v>1034</v>
      </c>
      <c r="B415" s="96">
        <v>45280</v>
      </c>
      <c r="C415" s="21" t="s">
        <v>30</v>
      </c>
      <c r="D415" s="70" t="s">
        <v>16</v>
      </c>
      <c r="E415" s="70" t="s">
        <v>10</v>
      </c>
      <c r="F415" s="96">
        <v>45281</v>
      </c>
      <c r="G415" s="96">
        <v>45372</v>
      </c>
      <c r="H415" s="97">
        <v>30000000</v>
      </c>
      <c r="I415" s="98">
        <v>1.1200000000000001</v>
      </c>
      <c r="J415" s="104">
        <v>22310000</v>
      </c>
      <c r="K415" s="100">
        <v>0.8</v>
      </c>
      <c r="L415" s="100">
        <v>1.1200000000000001</v>
      </c>
      <c r="M415" s="103">
        <v>22310000</v>
      </c>
      <c r="N415" s="100">
        <v>1.1200000000000001</v>
      </c>
      <c r="O415" s="100">
        <v>1.086866875840431</v>
      </c>
      <c r="P415" s="102" t="str">
        <f t="shared" ca="1" si="6"/>
        <v>Matured</v>
      </c>
    </row>
    <row r="416" spans="1:16" x14ac:dyDescent="0.25">
      <c r="A416" s="95" t="s">
        <v>1035</v>
      </c>
      <c r="B416" s="96">
        <v>45280</v>
      </c>
      <c r="C416" s="21" t="s">
        <v>30</v>
      </c>
      <c r="D416" s="70" t="s">
        <v>16</v>
      </c>
      <c r="E416" s="70" t="s">
        <v>11</v>
      </c>
      <c r="F416" s="96">
        <v>45281</v>
      </c>
      <c r="G416" s="96">
        <v>45463</v>
      </c>
      <c r="H416" s="97">
        <v>20000000</v>
      </c>
      <c r="I416" s="98">
        <v>1.1599999999999999</v>
      </c>
      <c r="J416" s="104">
        <v>7000000</v>
      </c>
      <c r="K416" s="100">
        <v>0.95</v>
      </c>
      <c r="L416" s="100">
        <v>1.1599999999999999</v>
      </c>
      <c r="M416" s="103">
        <v>7000000</v>
      </c>
      <c r="N416" s="100">
        <v>1.1599999999999999</v>
      </c>
      <c r="O416" s="100">
        <v>1.1000000000000001</v>
      </c>
      <c r="P416" s="102" t="str">
        <f t="shared" ca="1" si="6"/>
        <v>Matured</v>
      </c>
    </row>
    <row r="417" spans="1:16" x14ac:dyDescent="0.25">
      <c r="A417" s="95" t="s">
        <v>1036</v>
      </c>
      <c r="B417" s="96">
        <v>45280</v>
      </c>
      <c r="C417" s="21" t="s">
        <v>30</v>
      </c>
      <c r="D417" s="70" t="s">
        <v>16</v>
      </c>
      <c r="E417" s="70" t="s">
        <v>12</v>
      </c>
      <c r="F417" s="96">
        <v>45281</v>
      </c>
      <c r="G417" s="96">
        <v>45645</v>
      </c>
      <c r="H417" s="97">
        <v>20000000</v>
      </c>
      <c r="I417" s="98">
        <v>1.18</v>
      </c>
      <c r="J417" s="104">
        <v>2049999.9999999998</v>
      </c>
      <c r="K417" s="100">
        <v>1</v>
      </c>
      <c r="L417" s="100">
        <v>1.18</v>
      </c>
      <c r="M417" s="103">
        <v>2049999.9999999998</v>
      </c>
      <c r="N417" s="100">
        <v>1.18</v>
      </c>
      <c r="O417" s="100">
        <v>1.004390243902439</v>
      </c>
      <c r="P417" s="102" t="str">
        <f t="shared" ca="1" si="6"/>
        <v>Matured</v>
      </c>
    </row>
    <row r="418" spans="1:16" x14ac:dyDescent="0.25">
      <c r="A418" s="95" t="s">
        <v>665</v>
      </c>
      <c r="B418" s="96">
        <v>45287</v>
      </c>
      <c r="C418" s="21" t="s">
        <v>30</v>
      </c>
      <c r="D418" s="70" t="s">
        <v>17</v>
      </c>
      <c r="E418" s="70" t="s">
        <v>7</v>
      </c>
      <c r="F418" s="96">
        <v>45288</v>
      </c>
      <c r="G418" s="96">
        <v>45295</v>
      </c>
      <c r="H418" s="97">
        <v>400000000000</v>
      </c>
      <c r="I418" s="98">
        <v>0.5</v>
      </c>
      <c r="J418" s="104">
        <v>190000000000</v>
      </c>
      <c r="K418" s="100">
        <v>0.4</v>
      </c>
      <c r="L418" s="100">
        <v>0.5</v>
      </c>
      <c r="M418" s="103">
        <v>190000000000</v>
      </c>
      <c r="N418" s="100">
        <v>0.5</v>
      </c>
      <c r="O418" s="100">
        <v>0.47894736842105262</v>
      </c>
      <c r="P418" s="102" t="str">
        <f t="shared" ca="1" si="6"/>
        <v>Matured</v>
      </c>
    </row>
    <row r="419" spans="1:16" x14ac:dyDescent="0.25">
      <c r="A419" s="95" t="s">
        <v>666</v>
      </c>
      <c r="B419" s="96">
        <v>45287</v>
      </c>
      <c r="C419" s="21" t="s">
        <v>30</v>
      </c>
      <c r="D419" s="70" t="s">
        <v>17</v>
      </c>
      <c r="E419" s="70" t="s">
        <v>8</v>
      </c>
      <c r="F419" s="96">
        <v>45288</v>
      </c>
      <c r="G419" s="96">
        <v>45302</v>
      </c>
      <c r="H419" s="97">
        <v>400000000000</v>
      </c>
      <c r="I419" s="98">
        <v>0.55000000000000004</v>
      </c>
      <c r="J419" s="104">
        <v>150000000000</v>
      </c>
      <c r="K419" s="100">
        <v>0.55000000000000004</v>
      </c>
      <c r="L419" s="100">
        <v>0.55000000000000004</v>
      </c>
      <c r="M419" s="103">
        <v>150000000000</v>
      </c>
      <c r="N419" s="100">
        <v>0.55000000000000004</v>
      </c>
      <c r="O419" s="100">
        <v>0.55000000000000004</v>
      </c>
      <c r="P419" s="102" t="str">
        <f t="shared" ca="1" si="6"/>
        <v>Matured</v>
      </c>
    </row>
    <row r="420" spans="1:16" x14ac:dyDescent="0.25">
      <c r="A420" s="95" t="s">
        <v>1596</v>
      </c>
      <c r="B420" s="96">
        <v>45287</v>
      </c>
      <c r="C420" s="21" t="s">
        <v>30</v>
      </c>
      <c r="D420" s="70" t="s">
        <v>17</v>
      </c>
      <c r="E420" s="70" t="s">
        <v>9</v>
      </c>
      <c r="F420" s="96">
        <v>45288</v>
      </c>
      <c r="G420" s="96">
        <v>45316</v>
      </c>
      <c r="H420" s="97">
        <v>150000000000</v>
      </c>
      <c r="I420" s="98">
        <v>0.85</v>
      </c>
      <c r="J420" s="104">
        <v>100000000000</v>
      </c>
      <c r="K420" s="100">
        <v>0.8</v>
      </c>
      <c r="L420" s="100">
        <v>0.85</v>
      </c>
      <c r="M420" s="103">
        <v>100000000000</v>
      </c>
      <c r="N420" s="100">
        <v>0.85</v>
      </c>
      <c r="O420" s="100">
        <v>0.83</v>
      </c>
      <c r="P420" s="102" t="str">
        <f t="shared" ca="1" si="6"/>
        <v>Matured</v>
      </c>
    </row>
    <row r="421" spans="1:16" x14ac:dyDescent="0.25">
      <c r="A421" s="95" t="s">
        <v>1462</v>
      </c>
      <c r="B421" s="96">
        <v>45287</v>
      </c>
      <c r="C421" s="21" t="s">
        <v>30</v>
      </c>
      <c r="D421" s="70" t="s">
        <v>17</v>
      </c>
      <c r="E421" s="70" t="s">
        <v>10</v>
      </c>
      <c r="F421" s="96">
        <v>45288</v>
      </c>
      <c r="G421" s="96">
        <v>45379</v>
      </c>
      <c r="H421" s="97">
        <v>50000000000</v>
      </c>
      <c r="I421" s="98">
        <v>1.33</v>
      </c>
      <c r="J421" s="104"/>
      <c r="K421" s="100"/>
      <c r="L421" s="100"/>
      <c r="M421" s="103"/>
      <c r="N421" s="100"/>
      <c r="O421" s="100"/>
      <c r="P421" s="102" t="str">
        <f t="shared" ca="1" si="6"/>
        <v>Matured</v>
      </c>
    </row>
    <row r="422" spans="1:16" x14ac:dyDescent="0.25">
      <c r="A422" s="95" t="s">
        <v>667</v>
      </c>
      <c r="B422" s="96">
        <v>45287</v>
      </c>
      <c r="C422" s="21" t="s">
        <v>30</v>
      </c>
      <c r="D422" s="70" t="s">
        <v>17</v>
      </c>
      <c r="E422" s="70" t="s">
        <v>11</v>
      </c>
      <c r="F422" s="96">
        <v>45288</v>
      </c>
      <c r="G422" s="96">
        <v>45470</v>
      </c>
      <c r="H422" s="97">
        <v>40000000000</v>
      </c>
      <c r="I422" s="98">
        <v>1.38</v>
      </c>
      <c r="J422" s="104">
        <v>1000000000</v>
      </c>
      <c r="K422" s="100">
        <v>1.08</v>
      </c>
      <c r="L422" s="100">
        <v>1.08</v>
      </c>
      <c r="M422" s="103">
        <v>1000000000</v>
      </c>
      <c r="N422" s="100">
        <v>1.08</v>
      </c>
      <c r="O422" s="100">
        <v>1.08</v>
      </c>
      <c r="P422" s="102" t="str">
        <f t="shared" ca="1" si="6"/>
        <v>Matured</v>
      </c>
    </row>
    <row r="423" spans="1:16" x14ac:dyDescent="0.25">
      <c r="A423" s="95" t="s">
        <v>1463</v>
      </c>
      <c r="B423" s="96">
        <v>45287</v>
      </c>
      <c r="C423" s="21" t="s">
        <v>30</v>
      </c>
      <c r="D423" s="70" t="s">
        <v>17</v>
      </c>
      <c r="E423" s="70" t="s">
        <v>12</v>
      </c>
      <c r="F423" s="96">
        <v>45288</v>
      </c>
      <c r="G423" s="96">
        <v>45652</v>
      </c>
      <c r="H423" s="97">
        <v>40000000000</v>
      </c>
      <c r="I423" s="98">
        <v>1.4</v>
      </c>
      <c r="J423" s="104"/>
      <c r="K423" s="100"/>
      <c r="L423" s="100"/>
      <c r="M423" s="103"/>
      <c r="N423" s="100"/>
      <c r="O423" s="100"/>
      <c r="P423" s="102" t="str">
        <f t="shared" ca="1" si="6"/>
        <v>Matured</v>
      </c>
    </row>
    <row r="424" spans="1:16" x14ac:dyDescent="0.25">
      <c r="A424" s="95" t="s">
        <v>1037</v>
      </c>
      <c r="B424" s="96">
        <v>45287</v>
      </c>
      <c r="C424" s="21" t="s">
        <v>30</v>
      </c>
      <c r="D424" s="70" t="s">
        <v>16</v>
      </c>
      <c r="E424" s="70" t="s">
        <v>7</v>
      </c>
      <c r="F424" s="96">
        <v>45288</v>
      </c>
      <c r="G424" s="96">
        <v>45295</v>
      </c>
      <c r="H424" s="97">
        <v>5000000</v>
      </c>
      <c r="I424" s="98">
        <v>0.45</v>
      </c>
      <c r="J424" s="104">
        <v>9900000</v>
      </c>
      <c r="K424" s="100">
        <v>0.28999999999999998</v>
      </c>
      <c r="L424" s="100">
        <v>0.42</v>
      </c>
      <c r="M424" s="103">
        <v>5000000</v>
      </c>
      <c r="N424" s="100">
        <v>0.42</v>
      </c>
      <c r="O424" s="100">
        <v>0.35565656565656573</v>
      </c>
      <c r="P424" s="102" t="str">
        <f t="shared" ca="1" si="6"/>
        <v>Matured</v>
      </c>
    </row>
    <row r="425" spans="1:16" x14ac:dyDescent="0.25">
      <c r="A425" s="95" t="s">
        <v>1038</v>
      </c>
      <c r="B425" s="96">
        <v>45287</v>
      </c>
      <c r="C425" s="21" t="s">
        <v>30</v>
      </c>
      <c r="D425" s="70" t="s">
        <v>16</v>
      </c>
      <c r="E425" s="70" t="s">
        <v>8</v>
      </c>
      <c r="F425" s="96">
        <v>45288</v>
      </c>
      <c r="G425" s="96">
        <v>45302</v>
      </c>
      <c r="H425" s="97">
        <v>5000000</v>
      </c>
      <c r="I425" s="98">
        <v>0.52</v>
      </c>
      <c r="J425" s="104">
        <v>9900000</v>
      </c>
      <c r="K425" s="100">
        <v>0.34</v>
      </c>
      <c r="L425" s="100">
        <v>0.49</v>
      </c>
      <c r="M425" s="103">
        <v>5000000</v>
      </c>
      <c r="N425" s="100">
        <v>0.49</v>
      </c>
      <c r="O425" s="100">
        <v>0.41575757575757583</v>
      </c>
      <c r="P425" s="102" t="str">
        <f t="shared" ca="1" si="6"/>
        <v>Matured</v>
      </c>
    </row>
    <row r="426" spans="1:16" x14ac:dyDescent="0.25">
      <c r="A426" s="95" t="s">
        <v>1039</v>
      </c>
      <c r="B426" s="96">
        <v>45287</v>
      </c>
      <c r="C426" s="21" t="s">
        <v>30</v>
      </c>
      <c r="D426" s="70" t="s">
        <v>16</v>
      </c>
      <c r="E426" s="70" t="s">
        <v>9</v>
      </c>
      <c r="F426" s="96">
        <v>45288</v>
      </c>
      <c r="G426" s="96">
        <v>45316</v>
      </c>
      <c r="H426" s="97">
        <v>5000000</v>
      </c>
      <c r="I426" s="98">
        <v>0.55000000000000004</v>
      </c>
      <c r="J426" s="104">
        <v>9900000</v>
      </c>
      <c r="K426" s="100">
        <v>0.39</v>
      </c>
      <c r="L426" s="100">
        <v>0.54</v>
      </c>
      <c r="M426" s="103">
        <v>5000000</v>
      </c>
      <c r="N426" s="100">
        <v>0.54</v>
      </c>
      <c r="O426" s="100">
        <v>0.46575757575757581</v>
      </c>
      <c r="P426" s="102" t="str">
        <f t="shared" ca="1" si="6"/>
        <v>Matured</v>
      </c>
    </row>
    <row r="427" spans="1:16" x14ac:dyDescent="0.25">
      <c r="A427" s="95" t="s">
        <v>1040</v>
      </c>
      <c r="B427" s="96">
        <v>45287</v>
      </c>
      <c r="C427" s="21" t="s">
        <v>30</v>
      </c>
      <c r="D427" s="70" t="s">
        <v>16</v>
      </c>
      <c r="E427" s="70" t="s">
        <v>10</v>
      </c>
      <c r="F427" s="96">
        <v>45288</v>
      </c>
      <c r="G427" s="96">
        <v>45379</v>
      </c>
      <c r="H427" s="97">
        <v>30000000</v>
      </c>
      <c r="I427" s="98">
        <v>1.1200000000000001</v>
      </c>
      <c r="J427" s="104">
        <v>38700000</v>
      </c>
      <c r="K427" s="100">
        <v>1.1100000000000001</v>
      </c>
      <c r="L427" s="100">
        <v>1.1200000000000001</v>
      </c>
      <c r="M427" s="103">
        <v>30000000</v>
      </c>
      <c r="N427" s="100">
        <v>1.1100000000000001</v>
      </c>
      <c r="O427" s="100">
        <v>1.112248062015504</v>
      </c>
      <c r="P427" s="102" t="str">
        <f t="shared" ca="1" si="6"/>
        <v>Matured</v>
      </c>
    </row>
    <row r="428" spans="1:16" x14ac:dyDescent="0.25">
      <c r="A428" s="95" t="s">
        <v>1041</v>
      </c>
      <c r="B428" s="96">
        <v>45287</v>
      </c>
      <c r="C428" s="21" t="s">
        <v>30</v>
      </c>
      <c r="D428" s="70" t="s">
        <v>16</v>
      </c>
      <c r="E428" s="70" t="s">
        <v>11</v>
      </c>
      <c r="F428" s="96">
        <v>45288</v>
      </c>
      <c r="G428" s="96">
        <v>45470</v>
      </c>
      <c r="H428" s="97">
        <v>20000000</v>
      </c>
      <c r="I428" s="98">
        <v>1.1599999999999999</v>
      </c>
      <c r="J428" s="104">
        <v>5500000</v>
      </c>
      <c r="K428" s="100">
        <v>0.5</v>
      </c>
      <c r="L428" s="100">
        <v>1</v>
      </c>
      <c r="M428" s="103">
        <v>5500000</v>
      </c>
      <c r="N428" s="100">
        <v>1</v>
      </c>
      <c r="O428" s="100">
        <v>0.68181818181818177</v>
      </c>
      <c r="P428" s="102" t="str">
        <f t="shared" ca="1" si="6"/>
        <v>Matured</v>
      </c>
    </row>
    <row r="429" spans="1:16" x14ac:dyDescent="0.25">
      <c r="A429" s="95" t="s">
        <v>1042</v>
      </c>
      <c r="B429" s="96">
        <v>45287</v>
      </c>
      <c r="C429" s="21" t="s">
        <v>30</v>
      </c>
      <c r="D429" s="70" t="s">
        <v>16</v>
      </c>
      <c r="E429" s="70" t="s">
        <v>12</v>
      </c>
      <c r="F429" s="96">
        <v>45288</v>
      </c>
      <c r="G429" s="96">
        <v>45652</v>
      </c>
      <c r="H429" s="97">
        <v>20000000</v>
      </c>
      <c r="I429" s="98">
        <v>1.18</v>
      </c>
      <c r="J429" s="104">
        <v>10000000</v>
      </c>
      <c r="K429" s="100">
        <v>1.1499999999999999</v>
      </c>
      <c r="L429" s="100">
        <v>1.1499999999999999</v>
      </c>
      <c r="M429" s="103">
        <v>10000000</v>
      </c>
      <c r="N429" s="100">
        <v>1.1499999999999999</v>
      </c>
      <c r="O429" s="100">
        <v>1.1499999999999999</v>
      </c>
      <c r="P429" s="102" t="str">
        <f t="shared" ca="1" si="6"/>
        <v>Matured</v>
      </c>
    </row>
    <row r="430" spans="1:16" x14ac:dyDescent="0.25">
      <c r="A430" s="95" t="s">
        <v>470</v>
      </c>
      <c r="B430" s="96">
        <v>45294</v>
      </c>
      <c r="C430" s="21" t="s">
        <v>30</v>
      </c>
      <c r="D430" s="70" t="s">
        <v>17</v>
      </c>
      <c r="E430" s="70" t="s">
        <v>7</v>
      </c>
      <c r="F430" s="96">
        <v>45295</v>
      </c>
      <c r="G430" s="96">
        <v>45302</v>
      </c>
      <c r="H430" s="97">
        <v>400000000000</v>
      </c>
      <c r="I430" s="98">
        <v>0.5</v>
      </c>
      <c r="J430" s="104">
        <v>255000000000</v>
      </c>
      <c r="K430" s="100">
        <v>0.4</v>
      </c>
      <c r="L430" s="100">
        <v>0.5</v>
      </c>
      <c r="M430" s="103">
        <v>250000000000</v>
      </c>
      <c r="N430" s="100">
        <v>0.5</v>
      </c>
      <c r="O430" s="100">
        <v>0.5</v>
      </c>
      <c r="P430" s="102" t="str">
        <f t="shared" ca="1" si="6"/>
        <v>Matured</v>
      </c>
    </row>
    <row r="431" spans="1:16" x14ac:dyDescent="0.25">
      <c r="A431" s="95" t="s">
        <v>471</v>
      </c>
      <c r="B431" s="96">
        <v>45294</v>
      </c>
      <c r="C431" s="21" t="s">
        <v>30</v>
      </c>
      <c r="D431" s="70" t="s">
        <v>17</v>
      </c>
      <c r="E431" s="70" t="s">
        <v>8</v>
      </c>
      <c r="F431" s="96">
        <v>45295</v>
      </c>
      <c r="G431" s="96">
        <v>45309</v>
      </c>
      <c r="H431" s="97">
        <v>400000000000</v>
      </c>
      <c r="I431" s="98">
        <v>0.55000000000000004</v>
      </c>
      <c r="J431" s="104">
        <v>388000000000</v>
      </c>
      <c r="K431" s="100">
        <v>0.45</v>
      </c>
      <c r="L431" s="100">
        <v>0.55000000000000004</v>
      </c>
      <c r="M431" s="103">
        <v>310000000000</v>
      </c>
      <c r="N431" s="100">
        <v>0.55000000000000004</v>
      </c>
      <c r="O431" s="100">
        <v>0.53064516129032258</v>
      </c>
      <c r="P431" s="102" t="str">
        <f t="shared" ca="1" si="6"/>
        <v>Matured</v>
      </c>
    </row>
    <row r="432" spans="1:16" x14ac:dyDescent="0.25">
      <c r="A432" s="95" t="s">
        <v>472</v>
      </c>
      <c r="B432" s="96">
        <v>45294</v>
      </c>
      <c r="C432" s="21" t="s">
        <v>30</v>
      </c>
      <c r="D432" s="70" t="s">
        <v>17</v>
      </c>
      <c r="E432" s="70" t="s">
        <v>9</v>
      </c>
      <c r="F432" s="96">
        <v>45295</v>
      </c>
      <c r="G432" s="96">
        <v>45323</v>
      </c>
      <c r="H432" s="97">
        <v>150000000000</v>
      </c>
      <c r="I432" s="98">
        <v>0.85</v>
      </c>
      <c r="J432" s="104">
        <v>242000000000</v>
      </c>
      <c r="K432" s="100">
        <v>0.8</v>
      </c>
      <c r="L432" s="100">
        <v>0.85</v>
      </c>
      <c r="M432" s="103">
        <v>150000000000</v>
      </c>
      <c r="N432" s="100">
        <v>0.85</v>
      </c>
      <c r="O432" s="100">
        <v>0.85</v>
      </c>
      <c r="P432" s="102" t="str">
        <f t="shared" ca="1" si="6"/>
        <v>Matured</v>
      </c>
    </row>
    <row r="433" spans="1:16" x14ac:dyDescent="0.25">
      <c r="A433" s="95" t="s">
        <v>473</v>
      </c>
      <c r="B433" s="96">
        <v>45294</v>
      </c>
      <c r="C433" s="21" t="s">
        <v>30</v>
      </c>
      <c r="D433" s="70" t="s">
        <v>17</v>
      </c>
      <c r="E433" s="70" t="s">
        <v>10</v>
      </c>
      <c r="F433" s="96">
        <v>45295</v>
      </c>
      <c r="G433" s="96">
        <v>45386</v>
      </c>
      <c r="H433" s="97">
        <v>50000000000</v>
      </c>
      <c r="I433" s="98">
        <v>1.33</v>
      </c>
      <c r="J433" s="104">
        <v>52800000000</v>
      </c>
      <c r="K433" s="100">
        <v>1</v>
      </c>
      <c r="L433" s="100">
        <v>1.33</v>
      </c>
      <c r="M433" s="103">
        <v>50000000000</v>
      </c>
      <c r="N433" s="100">
        <v>1.33</v>
      </c>
      <c r="O433" s="100">
        <v>1.33</v>
      </c>
      <c r="P433" s="102" t="str">
        <f t="shared" ca="1" si="6"/>
        <v>Matured</v>
      </c>
    </row>
    <row r="434" spans="1:16" x14ac:dyDescent="0.25">
      <c r="A434" s="95" t="s">
        <v>1464</v>
      </c>
      <c r="B434" s="96">
        <v>45294</v>
      </c>
      <c r="C434" s="21" t="s">
        <v>30</v>
      </c>
      <c r="D434" s="70" t="s">
        <v>17</v>
      </c>
      <c r="E434" s="70" t="s">
        <v>11</v>
      </c>
      <c r="F434" s="96">
        <v>45295</v>
      </c>
      <c r="G434" s="96">
        <v>45477</v>
      </c>
      <c r="H434" s="97">
        <v>40000000000</v>
      </c>
      <c r="I434" s="98">
        <v>1.38</v>
      </c>
      <c r="J434" s="104"/>
      <c r="K434" s="100"/>
      <c r="L434" s="100"/>
      <c r="M434" s="103"/>
      <c r="N434" s="100"/>
      <c r="O434" s="100"/>
      <c r="P434" s="102" t="str">
        <f t="shared" ca="1" si="6"/>
        <v>Matured</v>
      </c>
    </row>
    <row r="435" spans="1:16" x14ac:dyDescent="0.25">
      <c r="A435" s="95" t="s">
        <v>1465</v>
      </c>
      <c r="B435" s="96">
        <v>45294</v>
      </c>
      <c r="C435" s="21" t="s">
        <v>30</v>
      </c>
      <c r="D435" s="70" t="s">
        <v>17</v>
      </c>
      <c r="E435" s="70" t="s">
        <v>12</v>
      </c>
      <c r="F435" s="96">
        <v>45295</v>
      </c>
      <c r="G435" s="96">
        <v>45659</v>
      </c>
      <c r="H435" s="97">
        <v>40000000000</v>
      </c>
      <c r="I435" s="98">
        <v>1.4</v>
      </c>
      <c r="J435" s="104"/>
      <c r="K435" s="100"/>
      <c r="L435" s="100"/>
      <c r="M435" s="103"/>
      <c r="N435" s="100"/>
      <c r="O435" s="100"/>
      <c r="P435" s="102" t="str">
        <f t="shared" ca="1" si="6"/>
        <v>Matured</v>
      </c>
    </row>
    <row r="436" spans="1:16" x14ac:dyDescent="0.25">
      <c r="A436" s="95" t="s">
        <v>1043</v>
      </c>
      <c r="B436" s="96">
        <v>45294</v>
      </c>
      <c r="C436" s="21" t="s">
        <v>30</v>
      </c>
      <c r="D436" s="70" t="s">
        <v>16</v>
      </c>
      <c r="E436" s="70" t="s">
        <v>7</v>
      </c>
      <c r="F436" s="96">
        <v>45295</v>
      </c>
      <c r="G436" s="96">
        <v>45302</v>
      </c>
      <c r="H436" s="97">
        <v>5000000</v>
      </c>
      <c r="I436" s="98">
        <v>0.45</v>
      </c>
      <c r="J436" s="104">
        <v>9900000</v>
      </c>
      <c r="K436" s="100">
        <v>0.28999999999999998</v>
      </c>
      <c r="L436" s="100">
        <v>0.41</v>
      </c>
      <c r="M436" s="103">
        <v>5000000</v>
      </c>
      <c r="N436" s="100">
        <v>0.41</v>
      </c>
      <c r="O436" s="100">
        <v>0.35060606060606059</v>
      </c>
      <c r="P436" s="102" t="str">
        <f t="shared" ca="1" si="6"/>
        <v>Matured</v>
      </c>
    </row>
    <row r="437" spans="1:16" x14ac:dyDescent="0.25">
      <c r="A437" s="95" t="s">
        <v>1044</v>
      </c>
      <c r="B437" s="96">
        <v>45294</v>
      </c>
      <c r="C437" s="21" t="s">
        <v>30</v>
      </c>
      <c r="D437" s="70" t="s">
        <v>16</v>
      </c>
      <c r="E437" s="70" t="s">
        <v>8</v>
      </c>
      <c r="F437" s="96">
        <v>45295</v>
      </c>
      <c r="G437" s="96">
        <v>45309</v>
      </c>
      <c r="H437" s="97">
        <v>5000000</v>
      </c>
      <c r="I437" s="98">
        <v>0.52</v>
      </c>
      <c r="J437" s="104">
        <v>9900000</v>
      </c>
      <c r="K437" s="100">
        <v>0.34</v>
      </c>
      <c r="L437" s="100">
        <v>0.48</v>
      </c>
      <c r="M437" s="103">
        <v>5000000</v>
      </c>
      <c r="N437" s="100">
        <v>0.48</v>
      </c>
      <c r="O437" s="100">
        <v>0.41070707070707069</v>
      </c>
      <c r="P437" s="102" t="str">
        <f t="shared" ca="1" si="6"/>
        <v>Matured</v>
      </c>
    </row>
    <row r="438" spans="1:16" x14ac:dyDescent="0.25">
      <c r="A438" s="95" t="s">
        <v>1045</v>
      </c>
      <c r="B438" s="96">
        <v>45294</v>
      </c>
      <c r="C438" s="21" t="s">
        <v>30</v>
      </c>
      <c r="D438" s="70" t="s">
        <v>16</v>
      </c>
      <c r="E438" s="70" t="s">
        <v>9</v>
      </c>
      <c r="F438" s="96">
        <v>45295</v>
      </c>
      <c r="G438" s="96">
        <v>45323</v>
      </c>
      <c r="H438" s="97">
        <v>5000000</v>
      </c>
      <c r="I438" s="98">
        <v>0.55000000000000004</v>
      </c>
      <c r="J438" s="104">
        <v>9900000</v>
      </c>
      <c r="K438" s="100">
        <v>0.39</v>
      </c>
      <c r="L438" s="100">
        <v>0.53</v>
      </c>
      <c r="M438" s="103">
        <v>5000000</v>
      </c>
      <c r="N438" s="100">
        <v>0.53</v>
      </c>
      <c r="O438" s="100">
        <v>0.46070707070707068</v>
      </c>
      <c r="P438" s="102" t="str">
        <f t="shared" ca="1" si="6"/>
        <v>Matured</v>
      </c>
    </row>
    <row r="439" spans="1:16" x14ac:dyDescent="0.25">
      <c r="A439" s="95" t="s">
        <v>1046</v>
      </c>
      <c r="B439" s="96">
        <v>45294</v>
      </c>
      <c r="C439" s="21" t="s">
        <v>30</v>
      </c>
      <c r="D439" s="70" t="s">
        <v>16</v>
      </c>
      <c r="E439" s="70" t="s">
        <v>10</v>
      </c>
      <c r="F439" s="96">
        <v>45295</v>
      </c>
      <c r="G439" s="96">
        <v>45386</v>
      </c>
      <c r="H439" s="97">
        <v>35000000</v>
      </c>
      <c r="I439" s="98">
        <v>1.1200000000000001</v>
      </c>
      <c r="J439" s="104">
        <v>51550000</v>
      </c>
      <c r="K439" s="100">
        <v>1.1000000000000001</v>
      </c>
      <c r="L439" s="100">
        <v>1.1100000000000001</v>
      </c>
      <c r="M439" s="103">
        <v>35000000</v>
      </c>
      <c r="N439" s="100">
        <v>1.1100000000000001</v>
      </c>
      <c r="O439" s="100">
        <v>1.1067895247332691</v>
      </c>
      <c r="P439" s="102" t="str">
        <f t="shared" ca="1" si="6"/>
        <v>Matured</v>
      </c>
    </row>
    <row r="440" spans="1:16" x14ac:dyDescent="0.25">
      <c r="A440" s="95" t="s">
        <v>1047</v>
      </c>
      <c r="B440" s="96">
        <v>45294</v>
      </c>
      <c r="C440" s="21" t="s">
        <v>30</v>
      </c>
      <c r="D440" s="70" t="s">
        <v>16</v>
      </c>
      <c r="E440" s="70" t="s">
        <v>11</v>
      </c>
      <c r="F440" s="96">
        <v>45295</v>
      </c>
      <c r="G440" s="96">
        <v>45477</v>
      </c>
      <c r="H440" s="97">
        <v>15000000</v>
      </c>
      <c r="I440" s="98">
        <v>1.1599999999999999</v>
      </c>
      <c r="J440" s="104">
        <v>11000000</v>
      </c>
      <c r="K440" s="100">
        <v>0.96</v>
      </c>
      <c r="L440" s="100">
        <v>1</v>
      </c>
      <c r="M440" s="103">
        <v>11000000</v>
      </c>
      <c r="N440" s="100">
        <v>1</v>
      </c>
      <c r="O440" s="100">
        <v>0.96363636363636362</v>
      </c>
      <c r="P440" s="102" t="str">
        <f t="shared" ca="1" si="6"/>
        <v>Matured</v>
      </c>
    </row>
    <row r="441" spans="1:16" x14ac:dyDescent="0.25">
      <c r="A441" s="95" t="s">
        <v>1048</v>
      </c>
      <c r="B441" s="96">
        <v>45294</v>
      </c>
      <c r="C441" s="21" t="s">
        <v>30</v>
      </c>
      <c r="D441" s="70" t="s">
        <v>16</v>
      </c>
      <c r="E441" s="70" t="s">
        <v>12</v>
      </c>
      <c r="F441" s="96">
        <v>45295</v>
      </c>
      <c r="G441" s="96">
        <v>45659</v>
      </c>
      <c r="H441" s="97">
        <v>20000000</v>
      </c>
      <c r="I441" s="98">
        <v>1.18</v>
      </c>
      <c r="J441" s="104">
        <v>14000000</v>
      </c>
      <c r="K441" s="100">
        <v>1.17</v>
      </c>
      <c r="L441" s="100">
        <v>1.17</v>
      </c>
      <c r="M441" s="103">
        <v>14000000</v>
      </c>
      <c r="N441" s="100">
        <v>1.17</v>
      </c>
      <c r="O441" s="100">
        <v>1.17</v>
      </c>
      <c r="P441" s="102" t="str">
        <f t="shared" ca="1" si="6"/>
        <v>Matured</v>
      </c>
    </row>
    <row r="442" spans="1:16" x14ac:dyDescent="0.25">
      <c r="A442" s="95" t="s">
        <v>474</v>
      </c>
      <c r="B442" s="96">
        <v>45301</v>
      </c>
      <c r="C442" s="21" t="s">
        <v>30</v>
      </c>
      <c r="D442" s="70" t="s">
        <v>17</v>
      </c>
      <c r="E442" s="70" t="s">
        <v>7</v>
      </c>
      <c r="F442" s="96">
        <v>45302</v>
      </c>
      <c r="G442" s="96">
        <v>45309</v>
      </c>
      <c r="H442" s="97">
        <v>400000000000</v>
      </c>
      <c r="I442" s="98">
        <v>0.5</v>
      </c>
      <c r="J442" s="104">
        <v>255000000000</v>
      </c>
      <c r="K442" s="100">
        <v>0.4</v>
      </c>
      <c r="L442" s="100">
        <v>0.5</v>
      </c>
      <c r="M442" s="103">
        <v>255000000000</v>
      </c>
      <c r="N442" s="100">
        <v>0.5</v>
      </c>
      <c r="O442" s="100">
        <v>0.48333333333333328</v>
      </c>
      <c r="P442" s="102" t="str">
        <f t="shared" ca="1" si="6"/>
        <v>Matured</v>
      </c>
    </row>
    <row r="443" spans="1:16" x14ac:dyDescent="0.25">
      <c r="A443" s="95" t="s">
        <v>475</v>
      </c>
      <c r="B443" s="96">
        <v>45301</v>
      </c>
      <c r="C443" s="21" t="s">
        <v>30</v>
      </c>
      <c r="D443" s="70" t="s">
        <v>17</v>
      </c>
      <c r="E443" s="70" t="s">
        <v>8</v>
      </c>
      <c r="F443" s="96">
        <v>45302</v>
      </c>
      <c r="G443" s="96">
        <v>45316</v>
      </c>
      <c r="H443" s="97">
        <v>350000000000</v>
      </c>
      <c r="I443" s="98">
        <v>0.55000000000000004</v>
      </c>
      <c r="J443" s="104">
        <v>388000000000</v>
      </c>
      <c r="K443" s="100">
        <v>0.45</v>
      </c>
      <c r="L443" s="100">
        <v>0.55000000000000004</v>
      </c>
      <c r="M443" s="103">
        <v>350000000000</v>
      </c>
      <c r="N443" s="100">
        <v>0.55000000000000004</v>
      </c>
      <c r="O443" s="100">
        <v>0.54664948453608242</v>
      </c>
      <c r="P443" s="102" t="str">
        <f t="shared" ca="1" si="6"/>
        <v>Matured</v>
      </c>
    </row>
    <row r="444" spans="1:16" x14ac:dyDescent="0.25">
      <c r="A444" s="95" t="s">
        <v>476</v>
      </c>
      <c r="B444" s="96">
        <v>45301</v>
      </c>
      <c r="C444" s="21" t="s">
        <v>30</v>
      </c>
      <c r="D444" s="70" t="s">
        <v>17</v>
      </c>
      <c r="E444" s="70" t="s">
        <v>9</v>
      </c>
      <c r="F444" s="96">
        <v>45302</v>
      </c>
      <c r="G444" s="96">
        <v>45330</v>
      </c>
      <c r="H444" s="97">
        <v>200000000000</v>
      </c>
      <c r="I444" s="98">
        <v>0.85</v>
      </c>
      <c r="J444" s="104">
        <v>242000000000</v>
      </c>
      <c r="K444" s="100">
        <v>0.8</v>
      </c>
      <c r="L444" s="100">
        <v>0.85</v>
      </c>
      <c r="M444" s="103">
        <v>200000000000</v>
      </c>
      <c r="N444" s="100">
        <v>0.85</v>
      </c>
      <c r="O444" s="100">
        <v>0.84173553719008265</v>
      </c>
      <c r="P444" s="102" t="str">
        <f t="shared" ca="1" si="6"/>
        <v>Matured</v>
      </c>
    </row>
    <row r="445" spans="1:16" x14ac:dyDescent="0.25">
      <c r="A445" s="95" t="s">
        <v>477</v>
      </c>
      <c r="B445" s="96">
        <v>45301</v>
      </c>
      <c r="C445" s="21" t="s">
        <v>30</v>
      </c>
      <c r="D445" s="70" t="s">
        <v>17</v>
      </c>
      <c r="E445" s="70" t="s">
        <v>10</v>
      </c>
      <c r="F445" s="96">
        <v>45302</v>
      </c>
      <c r="G445" s="96">
        <v>45393</v>
      </c>
      <c r="H445" s="97">
        <v>50000000000</v>
      </c>
      <c r="I445" s="98">
        <v>1.33</v>
      </c>
      <c r="J445" s="104">
        <v>52800000000</v>
      </c>
      <c r="K445" s="100">
        <v>1</v>
      </c>
      <c r="L445" s="100">
        <v>1.33</v>
      </c>
      <c r="M445" s="103">
        <v>50000000000</v>
      </c>
      <c r="N445" s="100">
        <v>1.33</v>
      </c>
      <c r="O445" s="100">
        <v>1.3185606060606061</v>
      </c>
      <c r="P445" s="102" t="str">
        <f t="shared" ca="1" si="6"/>
        <v>Matured</v>
      </c>
    </row>
    <row r="446" spans="1:16" x14ac:dyDescent="0.25">
      <c r="A446" s="95" t="s">
        <v>1466</v>
      </c>
      <c r="B446" s="96">
        <v>45301</v>
      </c>
      <c r="C446" s="21" t="s">
        <v>30</v>
      </c>
      <c r="D446" s="70" t="s">
        <v>17</v>
      </c>
      <c r="E446" s="70" t="s">
        <v>11</v>
      </c>
      <c r="F446" s="96">
        <v>45302</v>
      </c>
      <c r="G446" s="96">
        <v>45484</v>
      </c>
      <c r="H446" s="97">
        <v>40000000000</v>
      </c>
      <c r="I446" s="98">
        <v>1.38</v>
      </c>
      <c r="J446" s="104"/>
      <c r="K446" s="100"/>
      <c r="L446" s="100"/>
      <c r="M446" s="103"/>
      <c r="N446" s="100"/>
      <c r="O446" s="100"/>
      <c r="P446" s="102" t="str">
        <f t="shared" ca="1" si="6"/>
        <v>Matured</v>
      </c>
    </row>
    <row r="447" spans="1:16" x14ac:dyDescent="0.25">
      <c r="A447" s="95" t="s">
        <v>1467</v>
      </c>
      <c r="B447" s="96">
        <v>45301</v>
      </c>
      <c r="C447" s="21" t="s">
        <v>30</v>
      </c>
      <c r="D447" s="70" t="s">
        <v>17</v>
      </c>
      <c r="E447" s="70" t="s">
        <v>12</v>
      </c>
      <c r="F447" s="96">
        <v>45302</v>
      </c>
      <c r="G447" s="96">
        <v>45666</v>
      </c>
      <c r="H447" s="97">
        <v>40000000000</v>
      </c>
      <c r="I447" s="98">
        <v>1.4</v>
      </c>
      <c r="J447" s="104"/>
      <c r="K447" s="100"/>
      <c r="L447" s="100"/>
      <c r="M447" s="103"/>
      <c r="N447" s="100"/>
      <c r="O447" s="100"/>
      <c r="P447" s="102" t="str">
        <f t="shared" ca="1" si="6"/>
        <v>Matured</v>
      </c>
    </row>
    <row r="448" spans="1:16" x14ac:dyDescent="0.25">
      <c r="A448" s="95" t="s">
        <v>1049</v>
      </c>
      <c r="B448" s="96">
        <v>45301</v>
      </c>
      <c r="C448" s="21" t="s">
        <v>30</v>
      </c>
      <c r="D448" s="70" t="s">
        <v>16</v>
      </c>
      <c r="E448" s="70" t="s">
        <v>7</v>
      </c>
      <c r="F448" s="96">
        <v>45302</v>
      </c>
      <c r="G448" s="96">
        <v>45309</v>
      </c>
      <c r="H448" s="97">
        <v>5000000</v>
      </c>
      <c r="I448" s="98">
        <v>0.45</v>
      </c>
      <c r="J448" s="104">
        <v>24400000</v>
      </c>
      <c r="K448" s="100">
        <v>0.28999999999999998</v>
      </c>
      <c r="L448" s="100">
        <v>0.45</v>
      </c>
      <c r="M448" s="103">
        <v>5000000</v>
      </c>
      <c r="N448" s="100">
        <v>0.4</v>
      </c>
      <c r="O448" s="100">
        <v>0.39512295081967208</v>
      </c>
      <c r="P448" s="102" t="str">
        <f t="shared" ca="1" si="6"/>
        <v>Matured</v>
      </c>
    </row>
    <row r="449" spans="1:16" x14ac:dyDescent="0.25">
      <c r="A449" s="95" t="s">
        <v>1050</v>
      </c>
      <c r="B449" s="96">
        <v>45301</v>
      </c>
      <c r="C449" s="21" t="s">
        <v>30</v>
      </c>
      <c r="D449" s="70" t="s">
        <v>16</v>
      </c>
      <c r="E449" s="70" t="s">
        <v>8</v>
      </c>
      <c r="F449" s="96">
        <v>45302</v>
      </c>
      <c r="G449" s="96">
        <v>45316</v>
      </c>
      <c r="H449" s="97">
        <v>5000000</v>
      </c>
      <c r="I449" s="98">
        <v>0.52</v>
      </c>
      <c r="J449" s="104">
        <v>25400000</v>
      </c>
      <c r="K449" s="100">
        <v>0.34</v>
      </c>
      <c r="L449" s="100">
        <v>0.52</v>
      </c>
      <c r="M449" s="103">
        <v>5000000</v>
      </c>
      <c r="N449" s="100">
        <v>0.47</v>
      </c>
      <c r="O449" s="100">
        <v>0.46736220472440942</v>
      </c>
      <c r="P449" s="102" t="str">
        <f t="shared" ca="1" si="6"/>
        <v>Matured</v>
      </c>
    </row>
    <row r="450" spans="1:16" x14ac:dyDescent="0.25">
      <c r="A450" s="95" t="s">
        <v>1051</v>
      </c>
      <c r="B450" s="96">
        <v>45301</v>
      </c>
      <c r="C450" s="21" t="s">
        <v>30</v>
      </c>
      <c r="D450" s="70" t="s">
        <v>16</v>
      </c>
      <c r="E450" s="70" t="s">
        <v>9</v>
      </c>
      <c r="F450" s="96">
        <v>45302</v>
      </c>
      <c r="G450" s="96">
        <v>45330</v>
      </c>
      <c r="H450" s="97">
        <v>5000000</v>
      </c>
      <c r="I450" s="98">
        <v>0.55000000000000004</v>
      </c>
      <c r="J450" s="104">
        <v>14400000</v>
      </c>
      <c r="K450" s="100">
        <v>0.39</v>
      </c>
      <c r="L450" s="100">
        <v>0.53</v>
      </c>
      <c r="M450" s="103">
        <v>5000000</v>
      </c>
      <c r="N450" s="100">
        <v>0.5</v>
      </c>
      <c r="O450" s="100">
        <v>0.48131944444444452</v>
      </c>
      <c r="P450" s="102" t="str">
        <f t="shared" ca="1" si="6"/>
        <v>Matured</v>
      </c>
    </row>
    <row r="451" spans="1:16" x14ac:dyDescent="0.25">
      <c r="A451" s="95" t="s">
        <v>1052</v>
      </c>
      <c r="B451" s="96">
        <v>45301</v>
      </c>
      <c r="C451" s="21" t="s">
        <v>30</v>
      </c>
      <c r="D451" s="70" t="s">
        <v>16</v>
      </c>
      <c r="E451" s="70" t="s">
        <v>10</v>
      </c>
      <c r="F451" s="96">
        <v>45302</v>
      </c>
      <c r="G451" s="96">
        <v>45393</v>
      </c>
      <c r="H451" s="97">
        <v>40000000</v>
      </c>
      <c r="I451" s="98">
        <v>1.1200000000000001</v>
      </c>
      <c r="J451" s="104">
        <v>58450000</v>
      </c>
      <c r="K451" s="100">
        <v>1</v>
      </c>
      <c r="L451" s="100">
        <v>1.1100000000000001</v>
      </c>
      <c r="M451" s="103">
        <v>40000000</v>
      </c>
      <c r="N451" s="100">
        <v>1.1100000000000001</v>
      </c>
      <c r="O451" s="100">
        <v>1.102395209580838</v>
      </c>
      <c r="P451" s="102" t="str">
        <f t="shared" ca="1" si="6"/>
        <v>Matured</v>
      </c>
    </row>
    <row r="452" spans="1:16" x14ac:dyDescent="0.25">
      <c r="A452" s="95" t="s">
        <v>1053</v>
      </c>
      <c r="B452" s="96">
        <v>45301</v>
      </c>
      <c r="C452" s="21" t="s">
        <v>30</v>
      </c>
      <c r="D452" s="70" t="s">
        <v>16</v>
      </c>
      <c r="E452" s="70" t="s">
        <v>11</v>
      </c>
      <c r="F452" s="96">
        <v>45302</v>
      </c>
      <c r="G452" s="96">
        <v>45484</v>
      </c>
      <c r="H452" s="97">
        <v>15000000</v>
      </c>
      <c r="I452" s="98">
        <v>1.1599999999999999</v>
      </c>
      <c r="J452" s="104">
        <v>10000000</v>
      </c>
      <c r="K452" s="100">
        <v>1.1399999999999999</v>
      </c>
      <c r="L452" s="100">
        <v>1.1599999999999999</v>
      </c>
      <c r="M452" s="103">
        <v>10000000</v>
      </c>
      <c r="N452" s="100">
        <v>1.1599999999999999</v>
      </c>
      <c r="O452" s="100">
        <v>1.1499999999999999</v>
      </c>
      <c r="P452" s="102" t="str">
        <f t="shared" ca="1" si="6"/>
        <v>Matured</v>
      </c>
    </row>
    <row r="453" spans="1:16" x14ac:dyDescent="0.25">
      <c r="A453" s="95" t="s">
        <v>1468</v>
      </c>
      <c r="B453" s="96">
        <v>45301</v>
      </c>
      <c r="C453" s="21" t="s">
        <v>30</v>
      </c>
      <c r="D453" s="70" t="s">
        <v>16</v>
      </c>
      <c r="E453" s="70" t="s">
        <v>12</v>
      </c>
      <c r="F453" s="96">
        <v>45302</v>
      </c>
      <c r="G453" s="96">
        <v>45666</v>
      </c>
      <c r="H453" s="97">
        <v>20000000</v>
      </c>
      <c r="I453" s="98">
        <v>1.18</v>
      </c>
      <c r="J453" s="104"/>
      <c r="K453" s="100"/>
      <c r="L453" s="100"/>
      <c r="M453" s="103"/>
      <c r="N453" s="100"/>
      <c r="O453" s="100"/>
      <c r="P453" s="102" t="str">
        <f t="shared" ref="P453:P516" ca="1" si="7">IF(AND(G453 &gt; TODAY(), M453 &lt;&gt; ""), "Outstanding", "Matured")</f>
        <v>Matured</v>
      </c>
    </row>
    <row r="454" spans="1:16" x14ac:dyDescent="0.25">
      <c r="A454" s="95" t="s">
        <v>478</v>
      </c>
      <c r="B454" s="96">
        <v>45308</v>
      </c>
      <c r="C454" s="21" t="s">
        <v>30</v>
      </c>
      <c r="D454" s="70" t="s">
        <v>17</v>
      </c>
      <c r="E454" s="70" t="s">
        <v>7</v>
      </c>
      <c r="F454" s="96">
        <v>45309</v>
      </c>
      <c r="G454" s="96">
        <v>45316</v>
      </c>
      <c r="H454" s="97">
        <v>400000000000</v>
      </c>
      <c r="I454" s="98">
        <v>0.5</v>
      </c>
      <c r="J454" s="104">
        <v>230000000000</v>
      </c>
      <c r="K454" s="100">
        <v>0.45</v>
      </c>
      <c r="L454" s="100">
        <v>0.5</v>
      </c>
      <c r="M454" s="103">
        <v>230000000000</v>
      </c>
      <c r="N454" s="100">
        <v>0.5</v>
      </c>
      <c r="O454" s="100">
        <v>0.48652173913043478</v>
      </c>
      <c r="P454" s="102" t="str">
        <f t="shared" ca="1" si="7"/>
        <v>Matured</v>
      </c>
    </row>
    <row r="455" spans="1:16" x14ac:dyDescent="0.25">
      <c r="A455" s="95" t="s">
        <v>479</v>
      </c>
      <c r="B455" s="96">
        <v>45308</v>
      </c>
      <c r="C455" s="21" t="s">
        <v>30</v>
      </c>
      <c r="D455" s="70" t="s">
        <v>17</v>
      </c>
      <c r="E455" s="70" t="s">
        <v>8</v>
      </c>
      <c r="F455" s="96">
        <v>45309</v>
      </c>
      <c r="G455" s="96">
        <v>45323</v>
      </c>
      <c r="H455" s="97">
        <v>350000000000</v>
      </c>
      <c r="I455" s="98">
        <v>0.55000000000000004</v>
      </c>
      <c r="J455" s="104">
        <v>330000000000</v>
      </c>
      <c r="K455" s="100">
        <v>0.45</v>
      </c>
      <c r="L455" s="100">
        <v>0.55000000000000004</v>
      </c>
      <c r="M455" s="103">
        <v>330000000000</v>
      </c>
      <c r="N455" s="100">
        <v>0.55000000000000004</v>
      </c>
      <c r="O455" s="100">
        <v>0.52575757575757576</v>
      </c>
      <c r="P455" s="102" t="str">
        <f t="shared" ca="1" si="7"/>
        <v>Matured</v>
      </c>
    </row>
    <row r="456" spans="1:16" x14ac:dyDescent="0.25">
      <c r="A456" s="95" t="s">
        <v>480</v>
      </c>
      <c r="B456" s="96">
        <v>45308</v>
      </c>
      <c r="C456" s="21" t="s">
        <v>30</v>
      </c>
      <c r="D456" s="70" t="s">
        <v>17</v>
      </c>
      <c r="E456" s="70" t="s">
        <v>9</v>
      </c>
      <c r="F456" s="96">
        <v>45309</v>
      </c>
      <c r="G456" s="96">
        <v>45337</v>
      </c>
      <c r="H456" s="97">
        <v>200000000000</v>
      </c>
      <c r="I456" s="98">
        <v>0.85</v>
      </c>
      <c r="J456" s="104">
        <v>120000000000</v>
      </c>
      <c r="K456" s="100">
        <v>0.85</v>
      </c>
      <c r="L456" s="100">
        <v>0.85</v>
      </c>
      <c r="M456" s="103">
        <v>120000000000</v>
      </c>
      <c r="N456" s="100">
        <v>0.85</v>
      </c>
      <c r="O456" s="100">
        <v>0.85</v>
      </c>
      <c r="P456" s="102" t="str">
        <f t="shared" ca="1" si="7"/>
        <v>Matured</v>
      </c>
    </row>
    <row r="457" spans="1:16" x14ac:dyDescent="0.25">
      <c r="A457" s="95" t="s">
        <v>481</v>
      </c>
      <c r="B457" s="96">
        <v>45308</v>
      </c>
      <c r="C457" s="21" t="s">
        <v>30</v>
      </c>
      <c r="D457" s="70" t="s">
        <v>17</v>
      </c>
      <c r="E457" s="70" t="s">
        <v>10</v>
      </c>
      <c r="F457" s="96">
        <v>45309</v>
      </c>
      <c r="G457" s="96">
        <v>45400</v>
      </c>
      <c r="H457" s="97">
        <v>50000000000</v>
      </c>
      <c r="I457" s="98">
        <v>1.33</v>
      </c>
      <c r="J457" s="104">
        <v>505000000</v>
      </c>
      <c r="K457" s="100">
        <v>1.28</v>
      </c>
      <c r="L457" s="100">
        <v>1.28</v>
      </c>
      <c r="M457" s="103">
        <v>505000000</v>
      </c>
      <c r="N457" s="100">
        <v>1.28</v>
      </c>
      <c r="O457" s="100">
        <v>1.28</v>
      </c>
      <c r="P457" s="102" t="str">
        <f t="shared" ca="1" si="7"/>
        <v>Matured</v>
      </c>
    </row>
    <row r="458" spans="1:16" x14ac:dyDescent="0.25">
      <c r="A458" s="95" t="s">
        <v>1469</v>
      </c>
      <c r="B458" s="96">
        <v>45308</v>
      </c>
      <c r="C458" s="21" t="s">
        <v>30</v>
      </c>
      <c r="D458" s="70" t="s">
        <v>17</v>
      </c>
      <c r="E458" s="70" t="s">
        <v>11</v>
      </c>
      <c r="F458" s="96">
        <v>45309</v>
      </c>
      <c r="G458" s="96">
        <v>45491</v>
      </c>
      <c r="H458" s="97">
        <v>40000000000</v>
      </c>
      <c r="I458" s="98">
        <v>1.38</v>
      </c>
      <c r="J458" s="104"/>
      <c r="K458" s="100"/>
      <c r="L458" s="100"/>
      <c r="M458" s="103"/>
      <c r="N458" s="100"/>
      <c r="O458" s="100"/>
      <c r="P458" s="102" t="str">
        <f t="shared" ca="1" si="7"/>
        <v>Matured</v>
      </c>
    </row>
    <row r="459" spans="1:16" x14ac:dyDescent="0.25">
      <c r="A459" s="95" t="s">
        <v>1470</v>
      </c>
      <c r="B459" s="96">
        <v>45308</v>
      </c>
      <c r="C459" s="21" t="s">
        <v>30</v>
      </c>
      <c r="D459" s="70" t="s">
        <v>17</v>
      </c>
      <c r="E459" s="70" t="s">
        <v>12</v>
      </c>
      <c r="F459" s="96">
        <v>45309</v>
      </c>
      <c r="G459" s="96">
        <v>45673</v>
      </c>
      <c r="H459" s="97">
        <v>40000000000</v>
      </c>
      <c r="I459" s="98">
        <v>1.4</v>
      </c>
      <c r="J459" s="104"/>
      <c r="K459" s="100"/>
      <c r="L459" s="100"/>
      <c r="M459" s="103"/>
      <c r="N459" s="100"/>
      <c r="O459" s="100"/>
      <c r="P459" s="102" t="str">
        <f t="shared" ca="1" si="7"/>
        <v>Matured</v>
      </c>
    </row>
    <row r="460" spans="1:16" x14ac:dyDescent="0.25">
      <c r="A460" s="95" t="s">
        <v>1054</v>
      </c>
      <c r="B460" s="96">
        <v>45308</v>
      </c>
      <c r="C460" s="21" t="s">
        <v>30</v>
      </c>
      <c r="D460" s="70" t="s">
        <v>16</v>
      </c>
      <c r="E460" s="70" t="s">
        <v>7</v>
      </c>
      <c r="F460" s="96">
        <v>45309</v>
      </c>
      <c r="G460" s="96">
        <v>45316</v>
      </c>
      <c r="H460" s="97">
        <v>5000000</v>
      </c>
      <c r="I460" s="98">
        <v>0.45</v>
      </c>
      <c r="J460" s="104">
        <v>22900000</v>
      </c>
      <c r="K460" s="100">
        <v>0.28999999999999998</v>
      </c>
      <c r="L460" s="100">
        <v>0.41</v>
      </c>
      <c r="M460" s="103">
        <v>5000000</v>
      </c>
      <c r="N460" s="100">
        <v>0.28999999999999998</v>
      </c>
      <c r="O460" s="100">
        <v>0.35157205240174672</v>
      </c>
      <c r="P460" s="102" t="str">
        <f t="shared" ca="1" si="7"/>
        <v>Matured</v>
      </c>
    </row>
    <row r="461" spans="1:16" x14ac:dyDescent="0.25">
      <c r="A461" s="95" t="s">
        <v>1055</v>
      </c>
      <c r="B461" s="96">
        <v>45308</v>
      </c>
      <c r="C461" s="21" t="s">
        <v>30</v>
      </c>
      <c r="D461" s="70" t="s">
        <v>16</v>
      </c>
      <c r="E461" s="70" t="s">
        <v>8</v>
      </c>
      <c r="F461" s="96">
        <v>45309</v>
      </c>
      <c r="G461" s="96">
        <v>45323</v>
      </c>
      <c r="H461" s="97">
        <v>5000000</v>
      </c>
      <c r="I461" s="98">
        <v>0.52</v>
      </c>
      <c r="J461" s="104">
        <v>27900000</v>
      </c>
      <c r="K461" s="100">
        <v>0.34</v>
      </c>
      <c r="L461" s="100">
        <v>0.5</v>
      </c>
      <c r="M461" s="103">
        <v>5000000</v>
      </c>
      <c r="N461" s="100">
        <v>0.34</v>
      </c>
      <c r="O461" s="100">
        <v>0.4285304659498208</v>
      </c>
      <c r="P461" s="102" t="str">
        <f t="shared" ca="1" si="7"/>
        <v>Matured</v>
      </c>
    </row>
    <row r="462" spans="1:16" x14ac:dyDescent="0.25">
      <c r="A462" s="95" t="s">
        <v>1056</v>
      </c>
      <c r="B462" s="96">
        <v>45308</v>
      </c>
      <c r="C462" s="21" t="s">
        <v>30</v>
      </c>
      <c r="D462" s="70" t="s">
        <v>16</v>
      </c>
      <c r="E462" s="70" t="s">
        <v>9</v>
      </c>
      <c r="F462" s="96">
        <v>45309</v>
      </c>
      <c r="G462" s="96">
        <v>45337</v>
      </c>
      <c r="H462" s="97">
        <v>5000000</v>
      </c>
      <c r="I462" s="98">
        <v>0.55000000000000004</v>
      </c>
      <c r="J462" s="104">
        <v>17900000</v>
      </c>
      <c r="K462" s="100">
        <v>0.39</v>
      </c>
      <c r="L462" s="100">
        <v>0.51</v>
      </c>
      <c r="M462" s="103">
        <v>5000000</v>
      </c>
      <c r="N462" s="100">
        <v>0.49</v>
      </c>
      <c r="O462" s="100">
        <v>0.4687709497206704</v>
      </c>
      <c r="P462" s="102" t="str">
        <f t="shared" ca="1" si="7"/>
        <v>Matured</v>
      </c>
    </row>
    <row r="463" spans="1:16" x14ac:dyDescent="0.25">
      <c r="A463" s="95" t="s">
        <v>1057</v>
      </c>
      <c r="B463" s="96">
        <v>45308</v>
      </c>
      <c r="C463" s="21" t="s">
        <v>30</v>
      </c>
      <c r="D463" s="70" t="s">
        <v>16</v>
      </c>
      <c r="E463" s="70" t="s">
        <v>10</v>
      </c>
      <c r="F463" s="96">
        <v>45309</v>
      </c>
      <c r="G463" s="96">
        <v>45400</v>
      </c>
      <c r="H463" s="97">
        <v>50000000</v>
      </c>
      <c r="I463" s="98">
        <v>1.1200000000000001</v>
      </c>
      <c r="J463" s="104">
        <v>41500000</v>
      </c>
      <c r="K463" s="100">
        <v>0.7</v>
      </c>
      <c r="L463" s="100">
        <v>1.1100000000000001</v>
      </c>
      <c r="M463" s="103">
        <v>41500000</v>
      </c>
      <c r="N463" s="100">
        <v>1.1100000000000001</v>
      </c>
      <c r="O463" s="100">
        <v>1.0295421686746991</v>
      </c>
      <c r="P463" s="102" t="str">
        <f t="shared" ca="1" si="7"/>
        <v>Matured</v>
      </c>
    </row>
    <row r="464" spans="1:16" x14ac:dyDescent="0.25">
      <c r="A464" s="95" t="s">
        <v>1058</v>
      </c>
      <c r="B464" s="96">
        <v>45308</v>
      </c>
      <c r="C464" s="21" t="s">
        <v>30</v>
      </c>
      <c r="D464" s="70" t="s">
        <v>16</v>
      </c>
      <c r="E464" s="70" t="s">
        <v>11</v>
      </c>
      <c r="F464" s="96">
        <v>45309</v>
      </c>
      <c r="G464" s="96">
        <v>45491</v>
      </c>
      <c r="H464" s="97">
        <v>15000000</v>
      </c>
      <c r="I464" s="98">
        <v>1.1599999999999999</v>
      </c>
      <c r="J464" s="104">
        <v>15000000</v>
      </c>
      <c r="K464" s="100">
        <v>1.1499999999999999</v>
      </c>
      <c r="L464" s="100">
        <v>1.1599999999999999</v>
      </c>
      <c r="M464" s="103">
        <v>15000000</v>
      </c>
      <c r="N464" s="100">
        <v>1.1599999999999999</v>
      </c>
      <c r="O464" s="100">
        <v>1.1533333333333331</v>
      </c>
      <c r="P464" s="102" t="str">
        <f t="shared" ca="1" si="7"/>
        <v>Matured</v>
      </c>
    </row>
    <row r="465" spans="1:16" x14ac:dyDescent="0.25">
      <c r="A465" s="95" t="s">
        <v>1059</v>
      </c>
      <c r="B465" s="96">
        <v>45308</v>
      </c>
      <c r="C465" s="21" t="s">
        <v>30</v>
      </c>
      <c r="D465" s="70" t="s">
        <v>16</v>
      </c>
      <c r="E465" s="70" t="s">
        <v>12</v>
      </c>
      <c r="F465" s="96">
        <v>45309</v>
      </c>
      <c r="G465" s="96">
        <v>45673</v>
      </c>
      <c r="H465" s="97">
        <v>20000000</v>
      </c>
      <c r="I465" s="98">
        <v>1.18</v>
      </c>
      <c r="J465" s="104">
        <v>20000000</v>
      </c>
      <c r="K465" s="100">
        <v>1.17</v>
      </c>
      <c r="L465" s="100">
        <v>1.17</v>
      </c>
      <c r="M465" s="103">
        <v>20000000</v>
      </c>
      <c r="N465" s="100">
        <v>1.17</v>
      </c>
      <c r="O465" s="100">
        <v>1.17</v>
      </c>
      <c r="P465" s="102" t="str">
        <f t="shared" ca="1" si="7"/>
        <v>Matured</v>
      </c>
    </row>
    <row r="466" spans="1:16" x14ac:dyDescent="0.25">
      <c r="A466" s="95" t="s">
        <v>482</v>
      </c>
      <c r="B466" s="96">
        <v>45315</v>
      </c>
      <c r="C466" s="21" t="s">
        <v>30</v>
      </c>
      <c r="D466" s="70" t="s">
        <v>17</v>
      </c>
      <c r="E466" s="70" t="s">
        <v>7</v>
      </c>
      <c r="F466" s="96">
        <v>45316</v>
      </c>
      <c r="G466" s="96">
        <v>45323</v>
      </c>
      <c r="H466" s="97">
        <v>400000000000</v>
      </c>
      <c r="I466" s="98">
        <v>0.5</v>
      </c>
      <c r="J466" s="104">
        <v>225000000000</v>
      </c>
      <c r="K466" s="100">
        <v>0.45</v>
      </c>
      <c r="L466" s="100">
        <v>0.5</v>
      </c>
      <c r="M466" s="104">
        <v>225000000000</v>
      </c>
      <c r="N466" s="100">
        <v>0.5</v>
      </c>
      <c r="O466" s="100">
        <v>0.49444444444444452</v>
      </c>
      <c r="P466" s="102" t="str">
        <f t="shared" ca="1" si="7"/>
        <v>Matured</v>
      </c>
    </row>
    <row r="467" spans="1:16" x14ac:dyDescent="0.25">
      <c r="A467" s="95" t="s">
        <v>483</v>
      </c>
      <c r="B467" s="96">
        <v>45315</v>
      </c>
      <c r="C467" s="21" t="s">
        <v>30</v>
      </c>
      <c r="D467" s="70" t="s">
        <v>17</v>
      </c>
      <c r="E467" s="70" t="s">
        <v>8</v>
      </c>
      <c r="F467" s="96">
        <v>45316</v>
      </c>
      <c r="G467" s="96">
        <v>45330</v>
      </c>
      <c r="H467" s="97">
        <v>350000000000</v>
      </c>
      <c r="I467" s="98">
        <v>0.55000000000000004</v>
      </c>
      <c r="J467" s="104">
        <v>230000000000</v>
      </c>
      <c r="K467" s="100">
        <v>0.5</v>
      </c>
      <c r="L467" s="100">
        <v>0.55000000000000004</v>
      </c>
      <c r="M467" s="103">
        <v>230000000000</v>
      </c>
      <c r="N467" s="100">
        <v>0.55000000000000004</v>
      </c>
      <c r="O467" s="100">
        <v>0.54130434782608694</v>
      </c>
      <c r="P467" s="102" t="str">
        <f t="shared" ca="1" si="7"/>
        <v>Matured</v>
      </c>
    </row>
    <row r="468" spans="1:16" x14ac:dyDescent="0.25">
      <c r="A468" s="95" t="s">
        <v>484</v>
      </c>
      <c r="B468" s="96">
        <v>45315</v>
      </c>
      <c r="C468" s="21" t="s">
        <v>30</v>
      </c>
      <c r="D468" s="70" t="s">
        <v>17</v>
      </c>
      <c r="E468" s="70" t="s">
        <v>9</v>
      </c>
      <c r="F468" s="96">
        <v>45316</v>
      </c>
      <c r="G468" s="96">
        <v>45344</v>
      </c>
      <c r="H468" s="97">
        <v>200000000000</v>
      </c>
      <c r="I468" s="98">
        <v>0.85</v>
      </c>
      <c r="J468" s="104">
        <v>172000000000</v>
      </c>
      <c r="K468" s="100">
        <v>0.8</v>
      </c>
      <c r="L468" s="100">
        <v>0.85</v>
      </c>
      <c r="M468" s="103">
        <v>172000000000</v>
      </c>
      <c r="N468" s="100">
        <v>0.85</v>
      </c>
      <c r="O468" s="100">
        <v>0.8319767441860465</v>
      </c>
      <c r="P468" s="102" t="str">
        <f t="shared" ca="1" si="7"/>
        <v>Matured</v>
      </c>
    </row>
    <row r="469" spans="1:16" x14ac:dyDescent="0.25">
      <c r="A469" s="95" t="s">
        <v>485</v>
      </c>
      <c r="B469" s="96">
        <v>45315</v>
      </c>
      <c r="C469" s="21" t="s">
        <v>30</v>
      </c>
      <c r="D469" s="70" t="s">
        <v>17</v>
      </c>
      <c r="E469" s="70" t="s">
        <v>10</v>
      </c>
      <c r="F469" s="96">
        <v>45316</v>
      </c>
      <c r="G469" s="96">
        <v>45407</v>
      </c>
      <c r="H469" s="97">
        <v>50000000000</v>
      </c>
      <c r="I469" s="98">
        <v>1.33</v>
      </c>
      <c r="J469" s="104">
        <v>50200000000</v>
      </c>
      <c r="K469" s="100">
        <v>1</v>
      </c>
      <c r="L469" s="100">
        <v>1.33</v>
      </c>
      <c r="M469" s="103">
        <v>50000000000</v>
      </c>
      <c r="N469" s="100">
        <v>1.33</v>
      </c>
      <c r="O469" s="100">
        <v>1.3286852589641429</v>
      </c>
      <c r="P469" s="102" t="str">
        <f t="shared" ca="1" si="7"/>
        <v>Matured</v>
      </c>
    </row>
    <row r="470" spans="1:16" x14ac:dyDescent="0.25">
      <c r="A470" s="95" t="s">
        <v>486</v>
      </c>
      <c r="B470" s="96">
        <v>45315</v>
      </c>
      <c r="C470" s="21" t="s">
        <v>30</v>
      </c>
      <c r="D470" s="70" t="s">
        <v>17</v>
      </c>
      <c r="E470" s="70" t="s">
        <v>11</v>
      </c>
      <c r="F470" s="96">
        <v>45316</v>
      </c>
      <c r="G470" s="96">
        <v>45498</v>
      </c>
      <c r="H470" s="97">
        <v>40000000000</v>
      </c>
      <c r="I470" s="98">
        <v>1.38</v>
      </c>
      <c r="J470" s="104">
        <v>1200000000</v>
      </c>
      <c r="K470" s="100">
        <v>0.6</v>
      </c>
      <c r="L470" s="100">
        <v>0.68</v>
      </c>
      <c r="M470" s="103">
        <v>1200000000</v>
      </c>
      <c r="N470" s="100">
        <v>0.68</v>
      </c>
      <c r="O470" s="100">
        <v>0.66666666666666663</v>
      </c>
      <c r="P470" s="102" t="str">
        <f t="shared" ca="1" si="7"/>
        <v>Matured</v>
      </c>
    </row>
    <row r="471" spans="1:16" x14ac:dyDescent="0.25">
      <c r="A471" s="95" t="s">
        <v>487</v>
      </c>
      <c r="B471" s="96">
        <v>45315</v>
      </c>
      <c r="C471" s="21" t="s">
        <v>30</v>
      </c>
      <c r="D471" s="70" t="s">
        <v>17</v>
      </c>
      <c r="E471" s="70" t="s">
        <v>12</v>
      </c>
      <c r="F471" s="96">
        <v>45316</v>
      </c>
      <c r="G471" s="96">
        <v>45680</v>
      </c>
      <c r="H471" s="97">
        <v>40000000000</v>
      </c>
      <c r="I471" s="98">
        <v>1.4</v>
      </c>
      <c r="J471" s="104">
        <v>200000000</v>
      </c>
      <c r="K471" s="100">
        <v>1.2</v>
      </c>
      <c r="L471" s="100">
        <v>1.2</v>
      </c>
      <c r="M471" s="103">
        <v>200000000</v>
      </c>
      <c r="N471" s="100">
        <v>1.2</v>
      </c>
      <c r="O471" s="100">
        <v>1.2</v>
      </c>
      <c r="P471" s="102" t="str">
        <f t="shared" ca="1" si="7"/>
        <v>Matured</v>
      </c>
    </row>
    <row r="472" spans="1:16" x14ac:dyDescent="0.25">
      <c r="A472" s="95" t="s">
        <v>370</v>
      </c>
      <c r="B472" s="96">
        <v>45315</v>
      </c>
      <c r="C472" s="21" t="s">
        <v>31</v>
      </c>
      <c r="D472" s="70" t="s">
        <v>17</v>
      </c>
      <c r="E472" s="70" t="s">
        <v>15</v>
      </c>
      <c r="F472" s="96">
        <v>45317</v>
      </c>
      <c r="G472" s="96">
        <v>45683</v>
      </c>
      <c r="H472" s="97" t="s">
        <v>35</v>
      </c>
      <c r="I472" s="98">
        <v>3.5</v>
      </c>
      <c r="J472" s="104">
        <v>24000000000</v>
      </c>
      <c r="K472" s="100">
        <v>3.75</v>
      </c>
      <c r="L472" s="100">
        <v>4</v>
      </c>
      <c r="M472" s="103">
        <v>22000000000</v>
      </c>
      <c r="N472" s="100"/>
      <c r="O472" s="100">
        <v>3.8958333333333299</v>
      </c>
      <c r="P472" s="102" t="str">
        <f t="shared" ca="1" si="7"/>
        <v>Matured</v>
      </c>
    </row>
    <row r="473" spans="1:16" x14ac:dyDescent="0.25">
      <c r="A473" s="95" t="s">
        <v>1060</v>
      </c>
      <c r="B473" s="96">
        <v>45315</v>
      </c>
      <c r="C473" s="21" t="s">
        <v>30</v>
      </c>
      <c r="D473" s="70" t="s">
        <v>16</v>
      </c>
      <c r="E473" s="70" t="s">
        <v>7</v>
      </c>
      <c r="F473" s="96">
        <v>45316</v>
      </c>
      <c r="G473" s="96">
        <v>45323</v>
      </c>
      <c r="H473" s="97">
        <v>5000000</v>
      </c>
      <c r="I473" s="98">
        <v>0.45</v>
      </c>
      <c r="J473" s="104">
        <v>30000000</v>
      </c>
      <c r="K473" s="100">
        <v>0.19</v>
      </c>
      <c r="L473" s="100">
        <v>0.45</v>
      </c>
      <c r="M473" s="103">
        <v>5000000</v>
      </c>
      <c r="N473" s="100">
        <v>0.19</v>
      </c>
      <c r="O473" s="100">
        <v>0.29166666666666669</v>
      </c>
      <c r="P473" s="102" t="str">
        <f t="shared" ca="1" si="7"/>
        <v>Matured</v>
      </c>
    </row>
    <row r="474" spans="1:16" x14ac:dyDescent="0.25">
      <c r="A474" s="95" t="s">
        <v>1061</v>
      </c>
      <c r="B474" s="96">
        <v>45315</v>
      </c>
      <c r="C474" s="21" t="s">
        <v>30</v>
      </c>
      <c r="D474" s="70" t="s">
        <v>16</v>
      </c>
      <c r="E474" s="70" t="s">
        <v>8</v>
      </c>
      <c r="F474" s="96">
        <v>45316</v>
      </c>
      <c r="G474" s="96">
        <v>45330</v>
      </c>
      <c r="H474" s="97">
        <v>5000000</v>
      </c>
      <c r="I474" s="98">
        <v>0.52</v>
      </c>
      <c r="J474" s="104">
        <v>25000000</v>
      </c>
      <c r="K474" s="100">
        <v>0.33</v>
      </c>
      <c r="L474" s="100">
        <v>0.52</v>
      </c>
      <c r="M474" s="103">
        <v>5000000</v>
      </c>
      <c r="N474" s="100">
        <v>0.33</v>
      </c>
      <c r="O474" s="100">
        <v>0.376</v>
      </c>
      <c r="P474" s="102" t="str">
        <f t="shared" ca="1" si="7"/>
        <v>Matured</v>
      </c>
    </row>
    <row r="475" spans="1:16" x14ac:dyDescent="0.25">
      <c r="A475" s="95" t="s">
        <v>1602</v>
      </c>
      <c r="B475" s="96">
        <v>45315</v>
      </c>
      <c r="C475" s="21" t="s">
        <v>30</v>
      </c>
      <c r="D475" s="70" t="s">
        <v>16</v>
      </c>
      <c r="E475" s="70" t="s">
        <v>9</v>
      </c>
      <c r="F475" s="96">
        <v>45316</v>
      </c>
      <c r="G475" s="96">
        <v>45344</v>
      </c>
      <c r="H475" s="97">
        <v>5000000</v>
      </c>
      <c r="I475" s="98">
        <v>0.55000000000000004</v>
      </c>
      <c r="J475" s="104">
        <v>20000000</v>
      </c>
      <c r="K475" s="100">
        <v>0.39</v>
      </c>
      <c r="L475" s="100">
        <v>0.55000000000000004</v>
      </c>
      <c r="M475" s="103">
        <v>5000000</v>
      </c>
      <c r="N475" s="100">
        <v>0.39</v>
      </c>
      <c r="O475" s="100">
        <v>0.45</v>
      </c>
      <c r="P475" s="102" t="str">
        <f t="shared" ca="1" si="7"/>
        <v>Matured</v>
      </c>
    </row>
    <row r="476" spans="1:16" x14ac:dyDescent="0.25">
      <c r="A476" s="95" t="s">
        <v>1062</v>
      </c>
      <c r="B476" s="96">
        <v>45315</v>
      </c>
      <c r="C476" s="21" t="s">
        <v>30</v>
      </c>
      <c r="D476" s="70" t="s">
        <v>16</v>
      </c>
      <c r="E476" s="70" t="s">
        <v>10</v>
      </c>
      <c r="F476" s="96">
        <v>45316</v>
      </c>
      <c r="G476" s="96">
        <v>45407</v>
      </c>
      <c r="H476" s="97">
        <v>50000000</v>
      </c>
      <c r="I476" s="98">
        <v>1.1200000000000001</v>
      </c>
      <c r="J476" s="104">
        <v>44528000</v>
      </c>
      <c r="K476" s="100">
        <v>0.85</v>
      </c>
      <c r="L476" s="100">
        <v>1.1200000000000001</v>
      </c>
      <c r="M476" s="103">
        <v>44528000</v>
      </c>
      <c r="N476" s="100">
        <v>1.1200000000000001</v>
      </c>
      <c r="O476" s="100">
        <v>1.0823257276320519</v>
      </c>
      <c r="P476" s="102" t="str">
        <f t="shared" ca="1" si="7"/>
        <v>Matured</v>
      </c>
    </row>
    <row r="477" spans="1:16" x14ac:dyDescent="0.25">
      <c r="A477" s="95" t="s">
        <v>1063</v>
      </c>
      <c r="B477" s="96">
        <v>45315</v>
      </c>
      <c r="C477" s="21" t="s">
        <v>30</v>
      </c>
      <c r="D477" s="70" t="s">
        <v>16</v>
      </c>
      <c r="E477" s="70" t="s">
        <v>11</v>
      </c>
      <c r="F477" s="96">
        <v>45316</v>
      </c>
      <c r="G477" s="96">
        <v>45498</v>
      </c>
      <c r="H477" s="97">
        <v>20000000</v>
      </c>
      <c r="I477" s="98">
        <v>1.1599999999999999</v>
      </c>
      <c r="J477" s="104">
        <v>25400000</v>
      </c>
      <c r="K477" s="100">
        <v>0.5</v>
      </c>
      <c r="L477" s="100">
        <v>1.1499999999999999</v>
      </c>
      <c r="M477" s="103">
        <v>20000000</v>
      </c>
      <c r="N477" s="100">
        <v>1.1499999999999999</v>
      </c>
      <c r="O477" s="100">
        <v>1.1407283464566931</v>
      </c>
      <c r="P477" s="102" t="str">
        <f t="shared" ca="1" si="7"/>
        <v>Matured</v>
      </c>
    </row>
    <row r="478" spans="1:16" x14ac:dyDescent="0.25">
      <c r="A478" s="95" t="s">
        <v>1064</v>
      </c>
      <c r="B478" s="96">
        <v>45315</v>
      </c>
      <c r="C478" s="21" t="s">
        <v>30</v>
      </c>
      <c r="D478" s="70" t="s">
        <v>16</v>
      </c>
      <c r="E478" s="70" t="s">
        <v>12</v>
      </c>
      <c r="F478" s="96">
        <v>45316</v>
      </c>
      <c r="G478" s="96">
        <v>45680</v>
      </c>
      <c r="H478" s="97">
        <v>25000000</v>
      </c>
      <c r="I478" s="98">
        <v>1.18</v>
      </c>
      <c r="J478" s="104">
        <v>25050000</v>
      </c>
      <c r="K478" s="100">
        <v>1.1000000000000001</v>
      </c>
      <c r="L478" s="100">
        <v>1.18</v>
      </c>
      <c r="M478" s="103">
        <v>25000000</v>
      </c>
      <c r="N478" s="100">
        <v>1.18</v>
      </c>
      <c r="O478" s="100">
        <v>1.179840319361277</v>
      </c>
      <c r="P478" s="102" t="str">
        <f t="shared" ca="1" si="7"/>
        <v>Matured</v>
      </c>
    </row>
    <row r="479" spans="1:16" x14ac:dyDescent="0.25">
      <c r="A479" s="95" t="s">
        <v>488</v>
      </c>
      <c r="B479" s="96">
        <v>45322</v>
      </c>
      <c r="C479" s="21" t="s">
        <v>30</v>
      </c>
      <c r="D479" s="70" t="s">
        <v>17</v>
      </c>
      <c r="E479" s="70" t="s">
        <v>7</v>
      </c>
      <c r="F479" s="96">
        <v>45323</v>
      </c>
      <c r="G479" s="96">
        <v>45330</v>
      </c>
      <c r="H479" s="97">
        <v>400000000000</v>
      </c>
      <c r="I479" s="98">
        <v>0.5</v>
      </c>
      <c r="J479" s="104">
        <v>390000000000</v>
      </c>
      <c r="K479" s="100">
        <v>0.45</v>
      </c>
      <c r="L479" s="100">
        <v>0.5</v>
      </c>
      <c r="M479" s="103">
        <v>390000000000</v>
      </c>
      <c r="N479" s="100">
        <v>0.5</v>
      </c>
      <c r="O479" s="100">
        <v>0.49</v>
      </c>
      <c r="P479" s="102" t="str">
        <f t="shared" ca="1" si="7"/>
        <v>Matured</v>
      </c>
    </row>
    <row r="480" spans="1:16" x14ac:dyDescent="0.25">
      <c r="A480" s="95" t="s">
        <v>489</v>
      </c>
      <c r="B480" s="96">
        <v>45322</v>
      </c>
      <c r="C480" s="21" t="s">
        <v>30</v>
      </c>
      <c r="D480" s="70" t="s">
        <v>17</v>
      </c>
      <c r="E480" s="70" t="s">
        <v>8</v>
      </c>
      <c r="F480" s="96">
        <v>45323</v>
      </c>
      <c r="G480" s="96">
        <v>45337</v>
      </c>
      <c r="H480" s="97">
        <v>350000000000</v>
      </c>
      <c r="I480" s="98">
        <v>0.55000000000000004</v>
      </c>
      <c r="J480" s="104">
        <v>263000000000</v>
      </c>
      <c r="K480" s="100">
        <v>0.5</v>
      </c>
      <c r="L480" s="100">
        <v>0.55000000000000004</v>
      </c>
      <c r="M480" s="103">
        <v>263000000000</v>
      </c>
      <c r="N480" s="100">
        <v>0.55000000000000004</v>
      </c>
      <c r="O480" s="100">
        <v>0.54524714828897336</v>
      </c>
      <c r="P480" s="102" t="str">
        <f t="shared" ca="1" si="7"/>
        <v>Matured</v>
      </c>
    </row>
    <row r="481" spans="1:16" x14ac:dyDescent="0.25">
      <c r="A481" s="95" t="s">
        <v>490</v>
      </c>
      <c r="B481" s="96">
        <v>45322</v>
      </c>
      <c r="C481" s="21" t="s">
        <v>30</v>
      </c>
      <c r="D481" s="70" t="s">
        <v>17</v>
      </c>
      <c r="E481" s="70" t="s">
        <v>9</v>
      </c>
      <c r="F481" s="96">
        <v>45323</v>
      </c>
      <c r="G481" s="96">
        <v>45351</v>
      </c>
      <c r="H481" s="97">
        <v>200000000000</v>
      </c>
      <c r="I481" s="98">
        <v>0.85</v>
      </c>
      <c r="J481" s="104">
        <v>180000000000</v>
      </c>
      <c r="K481" s="100">
        <v>0.8</v>
      </c>
      <c r="L481" s="100">
        <v>0.85</v>
      </c>
      <c r="M481" s="103">
        <v>180000000000</v>
      </c>
      <c r="N481" s="100">
        <v>0.85</v>
      </c>
      <c r="O481" s="100">
        <v>0.83333333333333337</v>
      </c>
      <c r="P481" s="102" t="str">
        <f t="shared" ca="1" si="7"/>
        <v>Matured</v>
      </c>
    </row>
    <row r="482" spans="1:16" x14ac:dyDescent="0.25">
      <c r="A482" s="95" t="s">
        <v>491</v>
      </c>
      <c r="B482" s="96">
        <v>45322</v>
      </c>
      <c r="C482" s="21" t="s">
        <v>30</v>
      </c>
      <c r="D482" s="70" t="s">
        <v>17</v>
      </c>
      <c r="E482" s="70" t="s">
        <v>10</v>
      </c>
      <c r="F482" s="96">
        <v>45323</v>
      </c>
      <c r="G482" s="96">
        <v>45414</v>
      </c>
      <c r="H482" s="97">
        <v>50000000000</v>
      </c>
      <c r="I482" s="98">
        <v>1.33</v>
      </c>
      <c r="J482" s="104">
        <v>20000000000</v>
      </c>
      <c r="K482" s="100">
        <v>1.33</v>
      </c>
      <c r="L482" s="100">
        <v>1.33</v>
      </c>
      <c r="M482" s="103">
        <v>20000000000</v>
      </c>
      <c r="N482" s="100">
        <v>1.33</v>
      </c>
      <c r="O482" s="100">
        <v>1.33</v>
      </c>
      <c r="P482" s="102" t="str">
        <f t="shared" ca="1" si="7"/>
        <v>Matured</v>
      </c>
    </row>
    <row r="483" spans="1:16" x14ac:dyDescent="0.25">
      <c r="A483" s="95" t="s">
        <v>1471</v>
      </c>
      <c r="B483" s="96">
        <v>45322</v>
      </c>
      <c r="C483" s="21" t="s">
        <v>30</v>
      </c>
      <c r="D483" s="70" t="s">
        <v>17</v>
      </c>
      <c r="E483" s="70" t="s">
        <v>11</v>
      </c>
      <c r="F483" s="96">
        <v>45323</v>
      </c>
      <c r="G483" s="96">
        <v>45505</v>
      </c>
      <c r="H483" s="97">
        <v>40000000000</v>
      </c>
      <c r="I483" s="98">
        <v>1.38</v>
      </c>
      <c r="J483" s="104"/>
      <c r="K483" s="100"/>
      <c r="L483" s="100"/>
      <c r="M483" s="103"/>
      <c r="N483" s="100"/>
      <c r="O483" s="100"/>
      <c r="P483" s="102" t="str">
        <f t="shared" ca="1" si="7"/>
        <v>Matured</v>
      </c>
    </row>
    <row r="484" spans="1:16" x14ac:dyDescent="0.25">
      <c r="A484" s="95" t="s">
        <v>1472</v>
      </c>
      <c r="B484" s="96">
        <v>45322</v>
      </c>
      <c r="C484" s="21" t="s">
        <v>30</v>
      </c>
      <c r="D484" s="70" t="s">
        <v>17</v>
      </c>
      <c r="E484" s="70" t="s">
        <v>12</v>
      </c>
      <c r="F484" s="96">
        <v>45323</v>
      </c>
      <c r="G484" s="96">
        <v>45687</v>
      </c>
      <c r="H484" s="97">
        <v>40000000000</v>
      </c>
      <c r="I484" s="98">
        <v>1.4</v>
      </c>
      <c r="J484" s="104"/>
      <c r="K484" s="100"/>
      <c r="L484" s="100"/>
      <c r="M484" s="103"/>
      <c r="N484" s="100"/>
      <c r="O484" s="100"/>
      <c r="P484" s="102" t="str">
        <f t="shared" ca="1" si="7"/>
        <v>Matured</v>
      </c>
    </row>
    <row r="485" spans="1:16" x14ac:dyDescent="0.25">
      <c r="A485" s="95" t="s">
        <v>1065</v>
      </c>
      <c r="B485" s="96">
        <v>45322</v>
      </c>
      <c r="C485" s="21" t="s">
        <v>30</v>
      </c>
      <c r="D485" s="70" t="s">
        <v>16</v>
      </c>
      <c r="E485" s="70" t="s">
        <v>7</v>
      </c>
      <c r="F485" s="96">
        <v>45323</v>
      </c>
      <c r="G485" s="96">
        <v>45330</v>
      </c>
      <c r="H485" s="97">
        <v>5000000</v>
      </c>
      <c r="I485" s="98">
        <v>0.45</v>
      </c>
      <c r="J485" s="104">
        <v>22500000</v>
      </c>
      <c r="K485" s="100">
        <v>0.2</v>
      </c>
      <c r="L485" s="100">
        <v>0.27</v>
      </c>
      <c r="M485" s="103">
        <v>5000000</v>
      </c>
      <c r="N485" s="100">
        <v>0.25</v>
      </c>
      <c r="O485" s="100">
        <v>0.24888888888888891</v>
      </c>
      <c r="P485" s="102" t="str">
        <f t="shared" ca="1" si="7"/>
        <v>Matured</v>
      </c>
    </row>
    <row r="486" spans="1:16" x14ac:dyDescent="0.25">
      <c r="A486" s="95" t="s">
        <v>1066</v>
      </c>
      <c r="B486" s="96">
        <v>45322</v>
      </c>
      <c r="C486" s="21" t="s">
        <v>30</v>
      </c>
      <c r="D486" s="70" t="s">
        <v>16</v>
      </c>
      <c r="E486" s="70" t="s">
        <v>8</v>
      </c>
      <c r="F486" s="96">
        <v>45323</v>
      </c>
      <c r="G486" s="96">
        <v>45337</v>
      </c>
      <c r="H486" s="97">
        <v>5000000</v>
      </c>
      <c r="I486" s="98">
        <v>0.52</v>
      </c>
      <c r="J486" s="104">
        <v>18000000</v>
      </c>
      <c r="K486" s="100">
        <v>0.32</v>
      </c>
      <c r="L486" s="100">
        <v>0.35</v>
      </c>
      <c r="M486" s="103">
        <v>5000000</v>
      </c>
      <c r="N486" s="100">
        <v>0.33</v>
      </c>
      <c r="O486" s="100">
        <v>0.3338888888888889</v>
      </c>
      <c r="P486" s="102" t="str">
        <f t="shared" ca="1" si="7"/>
        <v>Matured</v>
      </c>
    </row>
    <row r="487" spans="1:16" x14ac:dyDescent="0.25">
      <c r="A487" s="95" t="s">
        <v>1067</v>
      </c>
      <c r="B487" s="96">
        <v>45322</v>
      </c>
      <c r="C487" s="21" t="s">
        <v>30</v>
      </c>
      <c r="D487" s="70" t="s">
        <v>16</v>
      </c>
      <c r="E487" s="70" t="s">
        <v>9</v>
      </c>
      <c r="F487" s="96">
        <v>45323</v>
      </c>
      <c r="G487" s="96">
        <v>45351</v>
      </c>
      <c r="H487" s="97">
        <v>5000000</v>
      </c>
      <c r="I487" s="98">
        <v>0.55000000000000004</v>
      </c>
      <c r="J487" s="104">
        <v>13000000</v>
      </c>
      <c r="K487" s="100">
        <v>0.35</v>
      </c>
      <c r="L487" s="100">
        <v>0.5</v>
      </c>
      <c r="M487" s="103">
        <v>5000000</v>
      </c>
      <c r="N487" s="100">
        <v>0.39</v>
      </c>
      <c r="O487" s="100">
        <v>0.42307692307692307</v>
      </c>
      <c r="P487" s="102" t="str">
        <f t="shared" ca="1" si="7"/>
        <v>Matured</v>
      </c>
    </row>
    <row r="488" spans="1:16" x14ac:dyDescent="0.25">
      <c r="A488" s="95" t="s">
        <v>1068</v>
      </c>
      <c r="B488" s="96">
        <v>45322</v>
      </c>
      <c r="C488" s="21" t="s">
        <v>30</v>
      </c>
      <c r="D488" s="70" t="s">
        <v>16</v>
      </c>
      <c r="E488" s="70" t="s">
        <v>10</v>
      </c>
      <c r="F488" s="96">
        <v>45323</v>
      </c>
      <c r="G488" s="96">
        <v>45414</v>
      </c>
      <c r="H488" s="97">
        <v>50000000</v>
      </c>
      <c r="I488" s="98">
        <v>1.1200000000000001</v>
      </c>
      <c r="J488" s="104">
        <v>48600000</v>
      </c>
      <c r="K488" s="100">
        <v>1.1000000000000001</v>
      </c>
      <c r="L488" s="100">
        <v>1.1200000000000001</v>
      </c>
      <c r="M488" s="103">
        <v>48600000</v>
      </c>
      <c r="N488" s="100">
        <v>1.1200000000000001</v>
      </c>
      <c r="O488" s="100">
        <v>1.113827160493827</v>
      </c>
      <c r="P488" s="102" t="str">
        <f t="shared" ca="1" si="7"/>
        <v>Matured</v>
      </c>
    </row>
    <row r="489" spans="1:16" x14ac:dyDescent="0.25">
      <c r="A489" s="95" t="s">
        <v>1069</v>
      </c>
      <c r="B489" s="96">
        <v>45322</v>
      </c>
      <c r="C489" s="21" t="s">
        <v>30</v>
      </c>
      <c r="D489" s="70" t="s">
        <v>16</v>
      </c>
      <c r="E489" s="70" t="s">
        <v>11</v>
      </c>
      <c r="F489" s="96">
        <v>45323</v>
      </c>
      <c r="G489" s="96">
        <v>45505</v>
      </c>
      <c r="H489" s="97">
        <v>25000000</v>
      </c>
      <c r="I489" s="98">
        <v>1.1599999999999999</v>
      </c>
      <c r="J489" s="104">
        <v>5000000</v>
      </c>
      <c r="K489" s="100">
        <v>1.1200000000000001</v>
      </c>
      <c r="L489" s="100">
        <v>1.1200000000000001</v>
      </c>
      <c r="M489" s="103">
        <v>5000000</v>
      </c>
      <c r="N489" s="100">
        <v>1.1200000000000001</v>
      </c>
      <c r="O489" s="100">
        <v>1.1200000000000001</v>
      </c>
      <c r="P489" s="102" t="str">
        <f t="shared" ca="1" si="7"/>
        <v>Matured</v>
      </c>
    </row>
    <row r="490" spans="1:16" x14ac:dyDescent="0.25">
      <c r="A490" s="95" t="s">
        <v>1473</v>
      </c>
      <c r="B490" s="96">
        <v>45322</v>
      </c>
      <c r="C490" s="21" t="s">
        <v>30</v>
      </c>
      <c r="D490" s="70" t="s">
        <v>16</v>
      </c>
      <c r="E490" s="70" t="s">
        <v>12</v>
      </c>
      <c r="F490" s="96">
        <v>45323</v>
      </c>
      <c r="G490" s="96">
        <v>45687</v>
      </c>
      <c r="H490" s="97">
        <v>25000000</v>
      </c>
      <c r="I490" s="98">
        <v>1.18</v>
      </c>
      <c r="J490" s="104"/>
      <c r="K490" s="100"/>
      <c r="L490" s="100"/>
      <c r="M490" s="103"/>
      <c r="N490" s="100"/>
      <c r="O490" s="100"/>
      <c r="P490" s="102" t="str">
        <f t="shared" ca="1" si="7"/>
        <v>Matured</v>
      </c>
    </row>
    <row r="491" spans="1:16" ht="15" customHeight="1" x14ac:dyDescent="0.25">
      <c r="A491" s="95" t="s">
        <v>1601</v>
      </c>
      <c r="B491" s="96">
        <v>45329</v>
      </c>
      <c r="C491" s="21" t="s">
        <v>30</v>
      </c>
      <c r="D491" s="70" t="s">
        <v>17</v>
      </c>
      <c r="E491" s="70" t="s">
        <v>7</v>
      </c>
      <c r="F491" s="96">
        <v>45330</v>
      </c>
      <c r="G491" s="96">
        <v>45337</v>
      </c>
      <c r="H491" s="97">
        <v>400000000000</v>
      </c>
      <c r="I491" s="98">
        <v>0.5</v>
      </c>
      <c r="J491" s="104">
        <v>371000000000</v>
      </c>
      <c r="K491" s="100">
        <v>0.45</v>
      </c>
      <c r="L491" s="100">
        <v>0.5</v>
      </c>
      <c r="M491" s="103">
        <v>371000000000</v>
      </c>
      <c r="N491" s="100">
        <v>0.5</v>
      </c>
      <c r="O491" s="100">
        <v>0.48530997304582207</v>
      </c>
      <c r="P491" s="102" t="str">
        <f t="shared" ca="1" si="7"/>
        <v>Matured</v>
      </c>
    </row>
    <row r="492" spans="1:16" x14ac:dyDescent="0.25">
      <c r="A492" s="95" t="s">
        <v>492</v>
      </c>
      <c r="B492" s="96">
        <v>45329</v>
      </c>
      <c r="C492" s="21" t="s">
        <v>30</v>
      </c>
      <c r="D492" s="70" t="s">
        <v>17</v>
      </c>
      <c r="E492" s="70" t="s">
        <v>8</v>
      </c>
      <c r="F492" s="96">
        <v>45330</v>
      </c>
      <c r="G492" s="96">
        <v>45344</v>
      </c>
      <c r="H492" s="97">
        <v>350000000000</v>
      </c>
      <c r="I492" s="98">
        <v>0.55000000000000004</v>
      </c>
      <c r="J492" s="104">
        <v>293000000000</v>
      </c>
      <c r="K492" s="100">
        <v>0.5</v>
      </c>
      <c r="L492" s="100">
        <v>0.55000000000000004</v>
      </c>
      <c r="M492" s="103">
        <v>293000000000</v>
      </c>
      <c r="N492" s="100">
        <v>0.55000000000000004</v>
      </c>
      <c r="O492" s="100">
        <v>0.54436860068259385</v>
      </c>
      <c r="P492" s="102" t="str">
        <f t="shared" ca="1" si="7"/>
        <v>Matured</v>
      </c>
    </row>
    <row r="493" spans="1:16" x14ac:dyDescent="0.25">
      <c r="A493" s="95" t="s">
        <v>493</v>
      </c>
      <c r="B493" s="96">
        <v>45329</v>
      </c>
      <c r="C493" s="21" t="s">
        <v>30</v>
      </c>
      <c r="D493" s="70" t="s">
        <v>17</v>
      </c>
      <c r="E493" s="70" t="s">
        <v>9</v>
      </c>
      <c r="F493" s="96">
        <v>45330</v>
      </c>
      <c r="G493" s="96">
        <v>45358</v>
      </c>
      <c r="H493" s="97">
        <v>200000000000</v>
      </c>
      <c r="I493" s="98">
        <v>0.85</v>
      </c>
      <c r="J493" s="104">
        <v>160000000000</v>
      </c>
      <c r="K493" s="100">
        <v>0.8</v>
      </c>
      <c r="L493" s="100">
        <v>0.85</v>
      </c>
      <c r="M493" s="103">
        <v>160000000000</v>
      </c>
      <c r="N493" s="100">
        <v>0.85</v>
      </c>
      <c r="O493" s="100">
        <v>0.83750000000000002</v>
      </c>
      <c r="P493" s="102" t="str">
        <f t="shared" ca="1" si="7"/>
        <v>Matured</v>
      </c>
    </row>
    <row r="494" spans="1:16" x14ac:dyDescent="0.25">
      <c r="A494" s="95" t="s">
        <v>494</v>
      </c>
      <c r="B494" s="96">
        <v>45329</v>
      </c>
      <c r="C494" s="21" t="s">
        <v>30</v>
      </c>
      <c r="D494" s="70" t="s">
        <v>17</v>
      </c>
      <c r="E494" s="70" t="s">
        <v>10</v>
      </c>
      <c r="F494" s="96">
        <v>45330</v>
      </c>
      <c r="G494" s="96">
        <v>45421</v>
      </c>
      <c r="H494" s="97">
        <v>50000000000</v>
      </c>
      <c r="I494" s="98">
        <v>1.33</v>
      </c>
      <c r="J494" s="104">
        <v>20000000000</v>
      </c>
      <c r="K494" s="100">
        <v>1.33</v>
      </c>
      <c r="L494" s="100">
        <v>1.33</v>
      </c>
      <c r="M494" s="103">
        <v>20000000000</v>
      </c>
      <c r="N494" s="100">
        <v>1.33</v>
      </c>
      <c r="O494" s="100">
        <v>1.33</v>
      </c>
      <c r="P494" s="102" t="str">
        <f t="shared" ca="1" si="7"/>
        <v>Matured</v>
      </c>
    </row>
    <row r="495" spans="1:16" x14ac:dyDescent="0.25">
      <c r="A495" s="95" t="s">
        <v>1474</v>
      </c>
      <c r="B495" s="96">
        <v>45329</v>
      </c>
      <c r="C495" s="21" t="s">
        <v>30</v>
      </c>
      <c r="D495" s="70" t="s">
        <v>17</v>
      </c>
      <c r="E495" s="70" t="s">
        <v>11</v>
      </c>
      <c r="F495" s="96">
        <v>45330</v>
      </c>
      <c r="G495" s="96">
        <v>45512</v>
      </c>
      <c r="H495" s="97">
        <v>40000000000</v>
      </c>
      <c r="I495" s="98">
        <v>1.38</v>
      </c>
      <c r="J495" s="104"/>
      <c r="K495" s="100"/>
      <c r="L495" s="100"/>
      <c r="M495" s="103"/>
      <c r="N495" s="100"/>
      <c r="O495" s="100"/>
      <c r="P495" s="102" t="str">
        <f t="shared" ca="1" si="7"/>
        <v>Matured</v>
      </c>
    </row>
    <row r="496" spans="1:16" x14ac:dyDescent="0.25">
      <c r="A496" s="95" t="s">
        <v>1475</v>
      </c>
      <c r="B496" s="96">
        <v>45329</v>
      </c>
      <c r="C496" s="21" t="s">
        <v>30</v>
      </c>
      <c r="D496" s="70" t="s">
        <v>17</v>
      </c>
      <c r="E496" s="70" t="s">
        <v>12</v>
      </c>
      <c r="F496" s="96">
        <v>45330</v>
      </c>
      <c r="G496" s="96">
        <v>45694</v>
      </c>
      <c r="H496" s="97">
        <v>40000000000</v>
      </c>
      <c r="I496" s="98">
        <v>1.4</v>
      </c>
      <c r="J496" s="104"/>
      <c r="K496" s="100"/>
      <c r="L496" s="100"/>
      <c r="M496" s="103"/>
      <c r="N496" s="100"/>
      <c r="O496" s="100"/>
      <c r="P496" s="102" t="str">
        <f t="shared" ca="1" si="7"/>
        <v>Matured</v>
      </c>
    </row>
    <row r="497" spans="1:16" x14ac:dyDescent="0.25">
      <c r="A497" s="95" t="s">
        <v>1070</v>
      </c>
      <c r="B497" s="96">
        <v>45329</v>
      </c>
      <c r="C497" s="21" t="s">
        <v>30</v>
      </c>
      <c r="D497" s="70" t="s">
        <v>16</v>
      </c>
      <c r="E497" s="70" t="s">
        <v>7</v>
      </c>
      <c r="F497" s="96">
        <v>45330</v>
      </c>
      <c r="G497" s="96">
        <v>45337</v>
      </c>
      <c r="H497" s="97">
        <v>5000000</v>
      </c>
      <c r="I497" s="98">
        <v>0.45</v>
      </c>
      <c r="J497" s="104">
        <v>27900000</v>
      </c>
      <c r="K497" s="100">
        <v>0.19</v>
      </c>
      <c r="L497" s="100">
        <v>0.27</v>
      </c>
      <c r="M497" s="103">
        <v>5000000</v>
      </c>
      <c r="N497" s="100">
        <v>0.2</v>
      </c>
      <c r="O497" s="100">
        <v>0.2287096774193548</v>
      </c>
      <c r="P497" s="102" t="str">
        <f t="shared" ca="1" si="7"/>
        <v>Matured</v>
      </c>
    </row>
    <row r="498" spans="1:16" x14ac:dyDescent="0.25">
      <c r="A498" s="95" t="s">
        <v>1071</v>
      </c>
      <c r="B498" s="96">
        <v>45329</v>
      </c>
      <c r="C498" s="21" t="s">
        <v>30</v>
      </c>
      <c r="D498" s="70" t="s">
        <v>16</v>
      </c>
      <c r="E498" s="70" t="s">
        <v>8</v>
      </c>
      <c r="F498" s="96">
        <v>45330</v>
      </c>
      <c r="G498" s="96">
        <v>45344</v>
      </c>
      <c r="H498" s="97">
        <v>5000000</v>
      </c>
      <c r="I498" s="98">
        <v>0.52</v>
      </c>
      <c r="J498" s="104">
        <v>22900000</v>
      </c>
      <c r="K498" s="100">
        <v>0.28999999999999998</v>
      </c>
      <c r="L498" s="100">
        <v>0.35</v>
      </c>
      <c r="M498" s="103">
        <v>5000000</v>
      </c>
      <c r="N498" s="100">
        <v>0.3</v>
      </c>
      <c r="O498" s="100">
        <v>0.31532751091703048</v>
      </c>
      <c r="P498" s="102" t="str">
        <f t="shared" ca="1" si="7"/>
        <v>Matured</v>
      </c>
    </row>
    <row r="499" spans="1:16" x14ac:dyDescent="0.25">
      <c r="A499" s="95" t="s">
        <v>1072</v>
      </c>
      <c r="B499" s="96">
        <v>45329</v>
      </c>
      <c r="C499" s="21" t="s">
        <v>30</v>
      </c>
      <c r="D499" s="70" t="s">
        <v>16</v>
      </c>
      <c r="E499" s="70" t="s">
        <v>9</v>
      </c>
      <c r="F499" s="96">
        <v>45330</v>
      </c>
      <c r="G499" s="96">
        <v>45358</v>
      </c>
      <c r="H499" s="97">
        <v>5000000</v>
      </c>
      <c r="I499" s="98">
        <v>0.55000000000000004</v>
      </c>
      <c r="J499" s="104">
        <v>15000000</v>
      </c>
      <c r="K499" s="100">
        <v>0.38</v>
      </c>
      <c r="L499" s="100">
        <v>0.5</v>
      </c>
      <c r="M499" s="103">
        <v>5000000</v>
      </c>
      <c r="N499" s="100">
        <v>0.39</v>
      </c>
      <c r="O499" s="100">
        <v>0.44466666666666671</v>
      </c>
      <c r="P499" s="102" t="str">
        <f t="shared" ca="1" si="7"/>
        <v>Matured</v>
      </c>
    </row>
    <row r="500" spans="1:16" x14ac:dyDescent="0.25">
      <c r="A500" s="95" t="s">
        <v>1073</v>
      </c>
      <c r="B500" s="96">
        <v>45329</v>
      </c>
      <c r="C500" s="21" t="s">
        <v>30</v>
      </c>
      <c r="D500" s="70" t="s">
        <v>16</v>
      </c>
      <c r="E500" s="70" t="s">
        <v>10</v>
      </c>
      <c r="F500" s="96">
        <v>45330</v>
      </c>
      <c r="G500" s="96">
        <v>45421</v>
      </c>
      <c r="H500" s="97">
        <v>60000000</v>
      </c>
      <c r="I500" s="98">
        <v>1.1200000000000001</v>
      </c>
      <c r="J500" s="104">
        <v>45000000</v>
      </c>
      <c r="K500" s="100">
        <v>1.1000000000000001</v>
      </c>
      <c r="L500" s="100">
        <v>1.1200000000000001</v>
      </c>
      <c r="M500" s="103">
        <v>45000000</v>
      </c>
      <c r="N500" s="100">
        <v>1.1200000000000001</v>
      </c>
      <c r="O500" s="100">
        <v>1.117777777777778</v>
      </c>
      <c r="P500" s="102" t="str">
        <f t="shared" ca="1" si="7"/>
        <v>Matured</v>
      </c>
    </row>
    <row r="501" spans="1:16" x14ac:dyDescent="0.25">
      <c r="A501" s="95" t="s">
        <v>1074</v>
      </c>
      <c r="B501" s="96">
        <v>45329</v>
      </c>
      <c r="C501" s="21" t="s">
        <v>30</v>
      </c>
      <c r="D501" s="70" t="s">
        <v>16</v>
      </c>
      <c r="E501" s="70" t="s">
        <v>11</v>
      </c>
      <c r="F501" s="96">
        <v>45330</v>
      </c>
      <c r="G501" s="96">
        <v>45512</v>
      </c>
      <c r="H501" s="97">
        <v>25000000</v>
      </c>
      <c r="I501" s="98">
        <v>1.1599999999999999</v>
      </c>
      <c r="J501" s="104">
        <v>5000000</v>
      </c>
      <c r="K501" s="100">
        <v>1.1499999999999999</v>
      </c>
      <c r="L501" s="100">
        <v>1.1499999999999999</v>
      </c>
      <c r="M501" s="103">
        <v>5000000</v>
      </c>
      <c r="N501" s="100">
        <v>1.1499999999999999</v>
      </c>
      <c r="O501" s="100">
        <v>1.1499999999999999</v>
      </c>
      <c r="P501" s="102" t="str">
        <f t="shared" ca="1" si="7"/>
        <v>Matured</v>
      </c>
    </row>
    <row r="502" spans="1:16" x14ac:dyDescent="0.25">
      <c r="A502" s="95" t="s">
        <v>1075</v>
      </c>
      <c r="B502" s="96">
        <v>45329</v>
      </c>
      <c r="C502" s="21" t="s">
        <v>30</v>
      </c>
      <c r="D502" s="70" t="s">
        <v>16</v>
      </c>
      <c r="E502" s="70" t="s">
        <v>12</v>
      </c>
      <c r="F502" s="96">
        <v>45330</v>
      </c>
      <c r="G502" s="96">
        <v>45694</v>
      </c>
      <c r="H502" s="97">
        <v>25000000</v>
      </c>
      <c r="I502" s="98">
        <v>1.18</v>
      </c>
      <c r="J502" s="104">
        <v>35000000</v>
      </c>
      <c r="K502" s="100">
        <v>1.18</v>
      </c>
      <c r="L502" s="100">
        <v>1.18</v>
      </c>
      <c r="M502" s="103">
        <v>25000000</v>
      </c>
      <c r="N502" s="100">
        <v>1.18</v>
      </c>
      <c r="O502" s="100">
        <v>1.18</v>
      </c>
      <c r="P502" s="102" t="str">
        <f t="shared" ca="1" si="7"/>
        <v>Matured</v>
      </c>
    </row>
    <row r="503" spans="1:16" x14ac:dyDescent="0.25">
      <c r="A503" s="95" t="s">
        <v>495</v>
      </c>
      <c r="B503" s="96">
        <v>45336</v>
      </c>
      <c r="C503" s="21" t="s">
        <v>30</v>
      </c>
      <c r="D503" s="70" t="s">
        <v>17</v>
      </c>
      <c r="E503" s="70" t="s">
        <v>7</v>
      </c>
      <c r="F503" s="96">
        <v>45337</v>
      </c>
      <c r="G503" s="96">
        <v>45344</v>
      </c>
      <c r="H503" s="97">
        <v>400000000000</v>
      </c>
      <c r="I503" s="98">
        <v>0.5</v>
      </c>
      <c r="J503" s="104">
        <v>305000000000</v>
      </c>
      <c r="K503" s="100">
        <v>0.45</v>
      </c>
      <c r="L503" s="100">
        <v>0.5</v>
      </c>
      <c r="M503" s="103">
        <v>305000000000</v>
      </c>
      <c r="N503" s="100">
        <v>0.5</v>
      </c>
      <c r="O503" s="100">
        <v>0.49426229508196717</v>
      </c>
      <c r="P503" s="102" t="str">
        <f t="shared" ca="1" si="7"/>
        <v>Matured</v>
      </c>
    </row>
    <row r="504" spans="1:16" x14ac:dyDescent="0.25">
      <c r="A504" s="95" t="s">
        <v>496</v>
      </c>
      <c r="B504" s="96">
        <v>45336</v>
      </c>
      <c r="C504" s="21" t="s">
        <v>30</v>
      </c>
      <c r="D504" s="70" t="s">
        <v>17</v>
      </c>
      <c r="E504" s="70" t="s">
        <v>8</v>
      </c>
      <c r="F504" s="96">
        <v>45337</v>
      </c>
      <c r="G504" s="96">
        <v>45351</v>
      </c>
      <c r="H504" s="97">
        <v>350000000000</v>
      </c>
      <c r="I504" s="98">
        <v>0.55000000000000004</v>
      </c>
      <c r="J504" s="104">
        <v>245000000000</v>
      </c>
      <c r="K504" s="100">
        <v>0.5</v>
      </c>
      <c r="L504" s="100">
        <v>0.55000000000000004</v>
      </c>
      <c r="M504" s="103">
        <v>245000000000</v>
      </c>
      <c r="N504" s="100">
        <v>0.55000000000000004</v>
      </c>
      <c r="O504" s="100">
        <v>0.54285714285714282</v>
      </c>
      <c r="P504" s="102" t="str">
        <f t="shared" ca="1" si="7"/>
        <v>Matured</v>
      </c>
    </row>
    <row r="505" spans="1:16" x14ac:dyDescent="0.25">
      <c r="A505" s="95" t="s">
        <v>497</v>
      </c>
      <c r="B505" s="96">
        <v>45336</v>
      </c>
      <c r="C505" s="21" t="s">
        <v>30</v>
      </c>
      <c r="D505" s="70" t="s">
        <v>17</v>
      </c>
      <c r="E505" s="70" t="s">
        <v>9</v>
      </c>
      <c r="F505" s="96">
        <v>45337</v>
      </c>
      <c r="G505" s="96">
        <v>45365</v>
      </c>
      <c r="H505" s="97">
        <v>200000000000</v>
      </c>
      <c r="I505" s="98">
        <v>0.85</v>
      </c>
      <c r="J505" s="104">
        <v>272000000000</v>
      </c>
      <c r="K505" s="100">
        <v>0.8</v>
      </c>
      <c r="L505" s="100">
        <v>0.85</v>
      </c>
      <c r="M505" s="103">
        <v>200000000000</v>
      </c>
      <c r="N505" s="100">
        <v>0.85</v>
      </c>
      <c r="O505" s="100">
        <v>0.84411764705882353</v>
      </c>
      <c r="P505" s="102" t="str">
        <f t="shared" ca="1" si="7"/>
        <v>Matured</v>
      </c>
    </row>
    <row r="506" spans="1:16" x14ac:dyDescent="0.25">
      <c r="A506" s="95" t="s">
        <v>498</v>
      </c>
      <c r="B506" s="96">
        <v>45336</v>
      </c>
      <c r="C506" s="21" t="s">
        <v>30</v>
      </c>
      <c r="D506" s="70" t="s">
        <v>17</v>
      </c>
      <c r="E506" s="70" t="s">
        <v>10</v>
      </c>
      <c r="F506" s="96">
        <v>45337</v>
      </c>
      <c r="G506" s="96">
        <v>45428</v>
      </c>
      <c r="H506" s="97">
        <v>50000000000</v>
      </c>
      <c r="I506" s="98">
        <v>1.33</v>
      </c>
      <c r="J506" s="104">
        <v>61700000000</v>
      </c>
      <c r="K506" s="100">
        <v>0.35</v>
      </c>
      <c r="L506" s="100">
        <v>1.33</v>
      </c>
      <c r="M506" s="103">
        <v>50000000000</v>
      </c>
      <c r="N506" s="100">
        <v>1.33</v>
      </c>
      <c r="O506" s="100">
        <v>1.208995137763371</v>
      </c>
      <c r="P506" s="102" t="str">
        <f t="shared" ca="1" si="7"/>
        <v>Matured</v>
      </c>
    </row>
    <row r="507" spans="1:16" x14ac:dyDescent="0.25">
      <c r="A507" s="95" t="s">
        <v>499</v>
      </c>
      <c r="B507" s="96">
        <v>45336</v>
      </c>
      <c r="C507" s="21" t="s">
        <v>30</v>
      </c>
      <c r="D507" s="70" t="s">
        <v>17</v>
      </c>
      <c r="E507" s="70" t="s">
        <v>11</v>
      </c>
      <c r="F507" s="96">
        <v>45337</v>
      </c>
      <c r="G507" s="96">
        <v>45519</v>
      </c>
      <c r="H507" s="97">
        <v>40000000000</v>
      </c>
      <c r="I507" s="98">
        <v>1.38</v>
      </c>
      <c r="J507" s="104">
        <v>535000000.00000006</v>
      </c>
      <c r="K507" s="100">
        <v>0.8</v>
      </c>
      <c r="L507" s="100">
        <v>0.8</v>
      </c>
      <c r="M507" s="103">
        <v>535000000.00000006</v>
      </c>
      <c r="N507" s="100">
        <v>0.8</v>
      </c>
      <c r="O507" s="100">
        <v>0.8</v>
      </c>
      <c r="P507" s="102" t="str">
        <f t="shared" ca="1" si="7"/>
        <v>Matured</v>
      </c>
    </row>
    <row r="508" spans="1:16" x14ac:dyDescent="0.25">
      <c r="A508" s="95" t="s">
        <v>1476</v>
      </c>
      <c r="B508" s="96">
        <v>45336</v>
      </c>
      <c r="C508" s="21" t="s">
        <v>30</v>
      </c>
      <c r="D508" s="70" t="s">
        <v>17</v>
      </c>
      <c r="E508" s="70" t="s">
        <v>12</v>
      </c>
      <c r="F508" s="96">
        <v>45337</v>
      </c>
      <c r="G508" s="96">
        <v>45701</v>
      </c>
      <c r="H508" s="97">
        <v>40000000000</v>
      </c>
      <c r="I508" s="98">
        <v>1.4</v>
      </c>
      <c r="J508" s="104"/>
      <c r="K508" s="100"/>
      <c r="L508" s="100"/>
      <c r="M508" s="103"/>
      <c r="N508" s="100"/>
      <c r="O508" s="100"/>
      <c r="P508" s="102" t="str">
        <f t="shared" ca="1" si="7"/>
        <v>Matured</v>
      </c>
    </row>
    <row r="509" spans="1:16" x14ac:dyDescent="0.25">
      <c r="A509" s="95" t="s">
        <v>1076</v>
      </c>
      <c r="B509" s="96">
        <v>45336</v>
      </c>
      <c r="C509" s="21" t="s">
        <v>30</v>
      </c>
      <c r="D509" s="70" t="s">
        <v>16</v>
      </c>
      <c r="E509" s="70" t="s">
        <v>7</v>
      </c>
      <c r="F509" s="96">
        <v>45337</v>
      </c>
      <c r="G509" s="96">
        <v>45344</v>
      </c>
      <c r="H509" s="97">
        <v>5000000</v>
      </c>
      <c r="I509" s="98">
        <v>0.45</v>
      </c>
      <c r="J509" s="104">
        <v>18000000</v>
      </c>
      <c r="K509" s="100">
        <v>0.23</v>
      </c>
      <c r="L509" s="100">
        <v>0.45</v>
      </c>
      <c r="M509" s="103">
        <v>5000000</v>
      </c>
      <c r="N509" s="100">
        <v>0.23</v>
      </c>
      <c r="O509" s="100">
        <v>0.3</v>
      </c>
      <c r="P509" s="102" t="str">
        <f t="shared" ca="1" si="7"/>
        <v>Matured</v>
      </c>
    </row>
    <row r="510" spans="1:16" x14ac:dyDescent="0.25">
      <c r="A510" s="95" t="s">
        <v>1077</v>
      </c>
      <c r="B510" s="96">
        <v>45336</v>
      </c>
      <c r="C510" s="21" t="s">
        <v>30</v>
      </c>
      <c r="D510" s="70" t="s">
        <v>16</v>
      </c>
      <c r="E510" s="70" t="s">
        <v>8</v>
      </c>
      <c r="F510" s="96">
        <v>45337</v>
      </c>
      <c r="G510" s="96">
        <v>45351</v>
      </c>
      <c r="H510" s="97">
        <v>5000000</v>
      </c>
      <c r="I510" s="98">
        <v>0.52</v>
      </c>
      <c r="J510" s="104">
        <v>13000000</v>
      </c>
      <c r="K510" s="100">
        <v>0.3</v>
      </c>
      <c r="L510" s="100">
        <v>0.32</v>
      </c>
      <c r="M510" s="103">
        <v>5000000</v>
      </c>
      <c r="N510" s="100">
        <v>0.3</v>
      </c>
      <c r="O510" s="100">
        <v>0.31230769230769229</v>
      </c>
      <c r="P510" s="102" t="str">
        <f t="shared" ca="1" si="7"/>
        <v>Matured</v>
      </c>
    </row>
    <row r="511" spans="1:16" x14ac:dyDescent="0.25">
      <c r="A511" s="95" t="s">
        <v>1078</v>
      </c>
      <c r="B511" s="96">
        <v>45336</v>
      </c>
      <c r="C511" s="21" t="s">
        <v>30</v>
      </c>
      <c r="D511" s="70" t="s">
        <v>16</v>
      </c>
      <c r="E511" s="70" t="s">
        <v>9</v>
      </c>
      <c r="F511" s="96">
        <v>45337</v>
      </c>
      <c r="G511" s="96">
        <v>45365</v>
      </c>
      <c r="H511" s="97">
        <v>5000000</v>
      </c>
      <c r="I511" s="98">
        <v>0.55000000000000004</v>
      </c>
      <c r="J511" s="104">
        <v>13000000</v>
      </c>
      <c r="K511" s="100">
        <v>0.35</v>
      </c>
      <c r="L511" s="100">
        <v>0.5</v>
      </c>
      <c r="M511" s="103">
        <v>5000000</v>
      </c>
      <c r="N511" s="100">
        <v>0.39</v>
      </c>
      <c r="O511" s="100">
        <v>0.42307692307692307</v>
      </c>
      <c r="P511" s="102" t="str">
        <f t="shared" ca="1" si="7"/>
        <v>Matured</v>
      </c>
    </row>
    <row r="512" spans="1:16" x14ac:dyDescent="0.25">
      <c r="A512" s="95" t="s">
        <v>1079</v>
      </c>
      <c r="B512" s="96">
        <v>45336</v>
      </c>
      <c r="C512" s="21" t="s">
        <v>30</v>
      </c>
      <c r="D512" s="70" t="s">
        <v>16</v>
      </c>
      <c r="E512" s="70" t="s">
        <v>10</v>
      </c>
      <c r="F512" s="96">
        <v>45337</v>
      </c>
      <c r="G512" s="96">
        <v>45428</v>
      </c>
      <c r="H512" s="97">
        <v>60000000</v>
      </c>
      <c r="I512" s="98">
        <v>1.1200000000000001</v>
      </c>
      <c r="J512" s="104">
        <v>79030000</v>
      </c>
      <c r="K512" s="100">
        <v>0.3</v>
      </c>
      <c r="L512" s="100">
        <v>1.1200000000000001</v>
      </c>
      <c r="M512" s="103">
        <v>60000000</v>
      </c>
      <c r="N512" s="100">
        <v>1.1200000000000001</v>
      </c>
      <c r="O512" s="100">
        <v>0.98673921295710487</v>
      </c>
      <c r="P512" s="102" t="str">
        <f t="shared" ca="1" si="7"/>
        <v>Matured</v>
      </c>
    </row>
    <row r="513" spans="1:16" x14ac:dyDescent="0.25">
      <c r="A513" s="95" t="s">
        <v>1080</v>
      </c>
      <c r="B513" s="96">
        <v>45336</v>
      </c>
      <c r="C513" s="21" t="s">
        <v>30</v>
      </c>
      <c r="D513" s="70" t="s">
        <v>16</v>
      </c>
      <c r="E513" s="70" t="s">
        <v>11</v>
      </c>
      <c r="F513" s="96">
        <v>45337</v>
      </c>
      <c r="G513" s="96">
        <v>45519</v>
      </c>
      <c r="H513" s="97">
        <v>25000000</v>
      </c>
      <c r="I513" s="98">
        <v>1.1599999999999999</v>
      </c>
      <c r="J513" s="104">
        <v>5000000</v>
      </c>
      <c r="K513" s="100">
        <v>1.1599999999999999</v>
      </c>
      <c r="L513" s="100">
        <v>1.1599999999999999</v>
      </c>
      <c r="M513" s="103">
        <v>5000000</v>
      </c>
      <c r="N513" s="100">
        <v>1.1599999999999999</v>
      </c>
      <c r="O513" s="100">
        <v>1.1599999999999999</v>
      </c>
      <c r="P513" s="102" t="str">
        <f t="shared" ca="1" si="7"/>
        <v>Matured</v>
      </c>
    </row>
    <row r="514" spans="1:16" x14ac:dyDescent="0.25">
      <c r="A514" s="95" t="s">
        <v>1081</v>
      </c>
      <c r="B514" s="96">
        <v>45336</v>
      </c>
      <c r="C514" s="21" t="s">
        <v>30</v>
      </c>
      <c r="D514" s="70" t="s">
        <v>16</v>
      </c>
      <c r="E514" s="70" t="s">
        <v>12</v>
      </c>
      <c r="F514" s="96">
        <v>45337</v>
      </c>
      <c r="G514" s="96">
        <v>45701</v>
      </c>
      <c r="H514" s="97">
        <v>25000000</v>
      </c>
      <c r="I514" s="98">
        <v>1.18</v>
      </c>
      <c r="J514" s="104">
        <v>31900000</v>
      </c>
      <c r="K514" s="100">
        <v>1.0900000000000001</v>
      </c>
      <c r="L514" s="100">
        <v>1.18</v>
      </c>
      <c r="M514" s="103">
        <v>25000000</v>
      </c>
      <c r="N514" s="100">
        <v>1.18</v>
      </c>
      <c r="O514" s="100">
        <v>1.1746394984326021</v>
      </c>
      <c r="P514" s="102" t="str">
        <f t="shared" ca="1" si="7"/>
        <v>Matured</v>
      </c>
    </row>
    <row r="515" spans="1:16" x14ac:dyDescent="0.25">
      <c r="A515" s="95" t="s">
        <v>500</v>
      </c>
      <c r="B515" s="96">
        <v>45343</v>
      </c>
      <c r="C515" s="21" t="s">
        <v>30</v>
      </c>
      <c r="D515" s="70" t="s">
        <v>17</v>
      </c>
      <c r="E515" s="70" t="s">
        <v>7</v>
      </c>
      <c r="F515" s="96">
        <v>45344</v>
      </c>
      <c r="G515" s="96">
        <v>45351</v>
      </c>
      <c r="H515" s="97">
        <v>400000000000</v>
      </c>
      <c r="I515" s="98">
        <v>0.5</v>
      </c>
      <c r="J515" s="104">
        <v>340000000000</v>
      </c>
      <c r="K515" s="100">
        <v>0.45</v>
      </c>
      <c r="L515" s="100">
        <v>0.5</v>
      </c>
      <c r="M515" s="103">
        <v>340000000000</v>
      </c>
      <c r="N515" s="100">
        <v>0.5</v>
      </c>
      <c r="O515" s="100">
        <v>0.49264705882352938</v>
      </c>
      <c r="P515" s="102" t="str">
        <f t="shared" ca="1" si="7"/>
        <v>Matured</v>
      </c>
    </row>
    <row r="516" spans="1:16" x14ac:dyDescent="0.25">
      <c r="A516" s="95" t="s">
        <v>501</v>
      </c>
      <c r="B516" s="96">
        <v>45343</v>
      </c>
      <c r="C516" s="21" t="s">
        <v>30</v>
      </c>
      <c r="D516" s="70" t="s">
        <v>17</v>
      </c>
      <c r="E516" s="70" t="s">
        <v>8</v>
      </c>
      <c r="F516" s="96">
        <v>45344</v>
      </c>
      <c r="G516" s="96">
        <v>45358</v>
      </c>
      <c r="H516" s="97">
        <v>350000000000</v>
      </c>
      <c r="I516" s="98">
        <v>0.55000000000000004</v>
      </c>
      <c r="J516" s="104">
        <v>210000000000</v>
      </c>
      <c r="K516" s="100">
        <v>0.5</v>
      </c>
      <c r="L516" s="100">
        <v>0.55000000000000004</v>
      </c>
      <c r="M516" s="103">
        <v>210000000000</v>
      </c>
      <c r="N516" s="100">
        <v>0.55000000000000004</v>
      </c>
      <c r="O516" s="100">
        <v>0.54523809523809519</v>
      </c>
      <c r="P516" s="102" t="str">
        <f t="shared" ca="1" si="7"/>
        <v>Matured</v>
      </c>
    </row>
    <row r="517" spans="1:16" x14ac:dyDescent="0.25">
      <c r="A517" s="95" t="s">
        <v>502</v>
      </c>
      <c r="B517" s="96">
        <v>45343</v>
      </c>
      <c r="C517" s="21" t="s">
        <v>30</v>
      </c>
      <c r="D517" s="70" t="s">
        <v>17</v>
      </c>
      <c r="E517" s="70" t="s">
        <v>9</v>
      </c>
      <c r="F517" s="96">
        <v>45344</v>
      </c>
      <c r="G517" s="96">
        <v>45372</v>
      </c>
      <c r="H517" s="97">
        <v>200000000000</v>
      </c>
      <c r="I517" s="98">
        <v>0.85</v>
      </c>
      <c r="J517" s="104">
        <v>252000000000</v>
      </c>
      <c r="K517" s="100">
        <v>0.8</v>
      </c>
      <c r="L517" s="100">
        <v>0.85</v>
      </c>
      <c r="M517" s="103">
        <v>200000000000</v>
      </c>
      <c r="N517" s="100">
        <v>0.85</v>
      </c>
      <c r="O517" s="100">
        <v>0.84166666666666667</v>
      </c>
      <c r="P517" s="102" t="str">
        <f t="shared" ref="P517:P580" ca="1" si="8">IF(AND(G517 &gt; TODAY(), M517 &lt;&gt; ""), "Outstanding", "Matured")</f>
        <v>Matured</v>
      </c>
    </row>
    <row r="518" spans="1:16" x14ac:dyDescent="0.25">
      <c r="A518" s="95" t="s">
        <v>503</v>
      </c>
      <c r="B518" s="96">
        <v>45343</v>
      </c>
      <c r="C518" s="21" t="s">
        <v>30</v>
      </c>
      <c r="D518" s="70" t="s">
        <v>17</v>
      </c>
      <c r="E518" s="70" t="s">
        <v>10</v>
      </c>
      <c r="F518" s="96">
        <v>45344</v>
      </c>
      <c r="G518" s="96">
        <v>45435</v>
      </c>
      <c r="H518" s="97">
        <v>50000000000</v>
      </c>
      <c r="I518" s="98">
        <v>1.33</v>
      </c>
      <c r="J518" s="104">
        <v>54080000000</v>
      </c>
      <c r="K518" s="100">
        <v>0.5</v>
      </c>
      <c r="L518" s="100">
        <v>1.33</v>
      </c>
      <c r="M518" s="103">
        <v>50000000000</v>
      </c>
      <c r="N518" s="100">
        <v>1.33</v>
      </c>
      <c r="O518" s="100">
        <v>1.2867270710059171</v>
      </c>
      <c r="P518" s="102" t="str">
        <f t="shared" ca="1" si="8"/>
        <v>Matured</v>
      </c>
    </row>
    <row r="519" spans="1:16" x14ac:dyDescent="0.25">
      <c r="A519" s="95" t="s">
        <v>1477</v>
      </c>
      <c r="B519" s="96">
        <v>45343</v>
      </c>
      <c r="C519" s="21" t="s">
        <v>30</v>
      </c>
      <c r="D519" s="70" t="s">
        <v>17</v>
      </c>
      <c r="E519" s="70" t="s">
        <v>11</v>
      </c>
      <c r="F519" s="96">
        <v>45344</v>
      </c>
      <c r="G519" s="96">
        <v>45526</v>
      </c>
      <c r="H519" s="97">
        <v>40000000000</v>
      </c>
      <c r="I519" s="98">
        <v>1.38</v>
      </c>
      <c r="J519" s="104"/>
      <c r="K519" s="100"/>
      <c r="L519" s="100"/>
      <c r="M519" s="103"/>
      <c r="N519" s="100"/>
      <c r="O519" s="100"/>
      <c r="P519" s="102" t="str">
        <f t="shared" ca="1" si="8"/>
        <v>Matured</v>
      </c>
    </row>
    <row r="520" spans="1:16" x14ac:dyDescent="0.25">
      <c r="A520" s="95" t="s">
        <v>1478</v>
      </c>
      <c r="B520" s="96">
        <v>45343</v>
      </c>
      <c r="C520" s="21" t="s">
        <v>30</v>
      </c>
      <c r="D520" s="70" t="s">
        <v>17</v>
      </c>
      <c r="E520" s="70" t="s">
        <v>12</v>
      </c>
      <c r="F520" s="96">
        <v>45344</v>
      </c>
      <c r="G520" s="96">
        <v>45708</v>
      </c>
      <c r="H520" s="97">
        <v>40000000000</v>
      </c>
      <c r="I520" s="98">
        <v>1.4</v>
      </c>
      <c r="J520" s="104"/>
      <c r="K520" s="100"/>
      <c r="L520" s="100"/>
      <c r="M520" s="103"/>
      <c r="N520" s="100"/>
      <c r="O520" s="100"/>
      <c r="P520" s="102" t="str">
        <f t="shared" ca="1" si="8"/>
        <v>Matured</v>
      </c>
    </row>
    <row r="521" spans="1:16" x14ac:dyDescent="0.25">
      <c r="A521" s="95" t="s">
        <v>371</v>
      </c>
      <c r="B521" s="96">
        <v>45343</v>
      </c>
      <c r="C521" s="21" t="s">
        <v>31</v>
      </c>
      <c r="D521" s="70" t="s">
        <v>17</v>
      </c>
      <c r="E521" s="70" t="s">
        <v>18</v>
      </c>
      <c r="F521" s="96">
        <v>45345</v>
      </c>
      <c r="G521" s="96">
        <v>46076</v>
      </c>
      <c r="H521" s="97" t="s">
        <v>35</v>
      </c>
      <c r="I521" s="98">
        <v>4</v>
      </c>
      <c r="J521" s="104">
        <v>21000000000</v>
      </c>
      <c r="K521" s="100">
        <v>4.7</v>
      </c>
      <c r="L521" s="100">
        <v>5</v>
      </c>
      <c r="M521" s="103">
        <v>20000000000</v>
      </c>
      <c r="N521" s="100"/>
      <c r="O521" s="100">
        <v>4.7380952380952399</v>
      </c>
      <c r="P521" s="102" t="str">
        <f t="shared" ca="1" si="8"/>
        <v>Matured</v>
      </c>
    </row>
    <row r="522" spans="1:16" x14ac:dyDescent="0.25">
      <c r="A522" s="95" t="s">
        <v>1082</v>
      </c>
      <c r="B522" s="96">
        <v>45343</v>
      </c>
      <c r="C522" s="21" t="s">
        <v>30</v>
      </c>
      <c r="D522" s="70" t="s">
        <v>16</v>
      </c>
      <c r="E522" s="70" t="s">
        <v>7</v>
      </c>
      <c r="F522" s="96">
        <v>45344</v>
      </c>
      <c r="G522" s="96">
        <v>45351</v>
      </c>
      <c r="H522" s="97">
        <v>5000000</v>
      </c>
      <c r="I522" s="98">
        <v>0.45</v>
      </c>
      <c r="J522" s="104">
        <v>24900000</v>
      </c>
      <c r="K522" s="100">
        <v>0.19</v>
      </c>
      <c r="L522" s="100">
        <v>0.4</v>
      </c>
      <c r="M522" s="103">
        <v>5000000</v>
      </c>
      <c r="N522" s="100">
        <v>0.2</v>
      </c>
      <c r="O522" s="100">
        <v>0.23257028112449801</v>
      </c>
      <c r="P522" s="102" t="str">
        <f t="shared" ca="1" si="8"/>
        <v>Matured</v>
      </c>
    </row>
    <row r="523" spans="1:16" x14ac:dyDescent="0.25">
      <c r="A523" s="95" t="s">
        <v>1083</v>
      </c>
      <c r="B523" s="96">
        <v>45343</v>
      </c>
      <c r="C523" s="21" t="s">
        <v>30</v>
      </c>
      <c r="D523" s="70" t="s">
        <v>16</v>
      </c>
      <c r="E523" s="70" t="s">
        <v>8</v>
      </c>
      <c r="F523" s="96">
        <v>45344</v>
      </c>
      <c r="G523" s="96">
        <v>45358</v>
      </c>
      <c r="H523" s="97">
        <v>5000000</v>
      </c>
      <c r="I523" s="98">
        <v>0.52</v>
      </c>
      <c r="J523" s="104">
        <v>24900000</v>
      </c>
      <c r="K523" s="100">
        <v>0.22</v>
      </c>
      <c r="L523" s="100">
        <v>0.47</v>
      </c>
      <c r="M523" s="103">
        <v>5000000</v>
      </c>
      <c r="N523" s="100">
        <v>0.22</v>
      </c>
      <c r="O523" s="100">
        <v>0.29441767068273089</v>
      </c>
      <c r="P523" s="102" t="str">
        <f t="shared" ca="1" si="8"/>
        <v>Matured</v>
      </c>
    </row>
    <row r="524" spans="1:16" x14ac:dyDescent="0.25">
      <c r="A524" s="95" t="s">
        <v>1084</v>
      </c>
      <c r="B524" s="96">
        <v>45343</v>
      </c>
      <c r="C524" s="21" t="s">
        <v>30</v>
      </c>
      <c r="D524" s="70" t="s">
        <v>16</v>
      </c>
      <c r="E524" s="70" t="s">
        <v>9</v>
      </c>
      <c r="F524" s="96">
        <v>45344</v>
      </c>
      <c r="G524" s="96">
        <v>45372</v>
      </c>
      <c r="H524" s="97">
        <v>5000000</v>
      </c>
      <c r="I524" s="98">
        <v>0.55000000000000004</v>
      </c>
      <c r="J524" s="104">
        <v>18000000</v>
      </c>
      <c r="K524" s="100">
        <v>0.25</v>
      </c>
      <c r="L524" s="100">
        <v>0.5</v>
      </c>
      <c r="M524" s="103">
        <v>5000000</v>
      </c>
      <c r="N524" s="100">
        <v>0.25</v>
      </c>
      <c r="O524" s="100">
        <v>0.375</v>
      </c>
      <c r="P524" s="102" t="str">
        <f t="shared" ca="1" si="8"/>
        <v>Matured</v>
      </c>
    </row>
    <row r="525" spans="1:16" x14ac:dyDescent="0.25">
      <c r="A525" s="95" t="s">
        <v>1085</v>
      </c>
      <c r="B525" s="96">
        <v>45343</v>
      </c>
      <c r="C525" s="21" t="s">
        <v>30</v>
      </c>
      <c r="D525" s="70" t="s">
        <v>16</v>
      </c>
      <c r="E525" s="70" t="s">
        <v>10</v>
      </c>
      <c r="F525" s="96">
        <v>45344</v>
      </c>
      <c r="G525" s="96">
        <v>45435</v>
      </c>
      <c r="H525" s="97">
        <v>60000000</v>
      </c>
      <c r="I525" s="98">
        <v>1.1200000000000001</v>
      </c>
      <c r="J525" s="104">
        <v>92200000</v>
      </c>
      <c r="K525" s="100">
        <v>0.1</v>
      </c>
      <c r="L525" s="100">
        <v>1.1200000000000001</v>
      </c>
      <c r="M525" s="103">
        <v>60000000</v>
      </c>
      <c r="N525" s="100">
        <v>1.1200000000000001</v>
      </c>
      <c r="O525" s="100">
        <v>0.86773318872017358</v>
      </c>
      <c r="P525" s="102" t="str">
        <f t="shared" ca="1" si="8"/>
        <v>Matured</v>
      </c>
    </row>
    <row r="526" spans="1:16" x14ac:dyDescent="0.25">
      <c r="A526" s="95" t="s">
        <v>1086</v>
      </c>
      <c r="B526" s="96">
        <v>45343</v>
      </c>
      <c r="C526" s="21" t="s">
        <v>30</v>
      </c>
      <c r="D526" s="70" t="s">
        <v>16</v>
      </c>
      <c r="E526" s="70" t="s">
        <v>11</v>
      </c>
      <c r="F526" s="96">
        <v>45344</v>
      </c>
      <c r="G526" s="96">
        <v>45526</v>
      </c>
      <c r="H526" s="97">
        <v>25000000</v>
      </c>
      <c r="I526" s="98">
        <v>1.1599999999999999</v>
      </c>
      <c r="J526" s="104">
        <v>2350000</v>
      </c>
      <c r="K526" s="100">
        <v>1</v>
      </c>
      <c r="L526" s="100">
        <v>1</v>
      </c>
      <c r="M526" s="103">
        <v>2350000</v>
      </c>
      <c r="N526" s="100">
        <v>1</v>
      </c>
      <c r="O526" s="100">
        <v>1</v>
      </c>
      <c r="P526" s="102" t="str">
        <f t="shared" ca="1" si="8"/>
        <v>Matured</v>
      </c>
    </row>
    <row r="527" spans="1:16" x14ac:dyDescent="0.25">
      <c r="A527" s="95" t="s">
        <v>1479</v>
      </c>
      <c r="B527" s="96">
        <v>45343</v>
      </c>
      <c r="C527" s="21" t="s">
        <v>30</v>
      </c>
      <c r="D527" s="70" t="s">
        <v>16</v>
      </c>
      <c r="E527" s="70" t="s">
        <v>12</v>
      </c>
      <c r="F527" s="96">
        <v>45344</v>
      </c>
      <c r="G527" s="96">
        <v>45708</v>
      </c>
      <c r="H527" s="97">
        <v>25000000</v>
      </c>
      <c r="I527" s="98">
        <v>1.18</v>
      </c>
      <c r="J527" s="104"/>
      <c r="K527" s="100"/>
      <c r="L527" s="100"/>
      <c r="M527" s="103"/>
      <c r="N527" s="100"/>
      <c r="O527" s="100"/>
      <c r="P527" s="102" t="str">
        <f t="shared" ca="1" si="8"/>
        <v>Matured</v>
      </c>
    </row>
    <row r="528" spans="1:16" x14ac:dyDescent="0.25">
      <c r="A528" s="95" t="s">
        <v>504</v>
      </c>
      <c r="B528" s="96">
        <v>45350</v>
      </c>
      <c r="C528" s="21" t="s">
        <v>30</v>
      </c>
      <c r="D528" s="70" t="s">
        <v>17</v>
      </c>
      <c r="E528" s="70" t="s">
        <v>7</v>
      </c>
      <c r="F528" s="96">
        <v>45351</v>
      </c>
      <c r="G528" s="96">
        <v>45358</v>
      </c>
      <c r="H528" s="97">
        <v>400000000000</v>
      </c>
      <c r="I528" s="98">
        <v>0.5</v>
      </c>
      <c r="J528" s="104">
        <v>330000000000</v>
      </c>
      <c r="K528" s="100">
        <v>0.4</v>
      </c>
      <c r="L528" s="100">
        <v>0.5</v>
      </c>
      <c r="M528" s="103">
        <v>330000000000</v>
      </c>
      <c r="N528" s="100">
        <v>0.5</v>
      </c>
      <c r="O528" s="100">
        <v>0.4903030303030303</v>
      </c>
      <c r="P528" s="102" t="str">
        <f t="shared" ca="1" si="8"/>
        <v>Matured</v>
      </c>
    </row>
    <row r="529" spans="1:16" x14ac:dyDescent="0.25">
      <c r="A529" s="95" t="s">
        <v>505</v>
      </c>
      <c r="B529" s="96">
        <v>45350</v>
      </c>
      <c r="C529" s="21" t="s">
        <v>30</v>
      </c>
      <c r="D529" s="70" t="s">
        <v>17</v>
      </c>
      <c r="E529" s="70" t="s">
        <v>8</v>
      </c>
      <c r="F529" s="96">
        <v>45351</v>
      </c>
      <c r="G529" s="96">
        <v>45365</v>
      </c>
      <c r="H529" s="97">
        <v>300000000000</v>
      </c>
      <c r="I529" s="98">
        <v>0.55000000000000004</v>
      </c>
      <c r="J529" s="104">
        <v>275000000000</v>
      </c>
      <c r="K529" s="100">
        <v>0.5</v>
      </c>
      <c r="L529" s="100">
        <v>0.55000000000000004</v>
      </c>
      <c r="M529" s="103">
        <v>275000000000</v>
      </c>
      <c r="N529" s="100">
        <v>0.55000000000000004</v>
      </c>
      <c r="O529" s="100">
        <v>0.54218181818181821</v>
      </c>
      <c r="P529" s="102" t="str">
        <f t="shared" ca="1" si="8"/>
        <v>Matured</v>
      </c>
    </row>
    <row r="530" spans="1:16" x14ac:dyDescent="0.25">
      <c r="A530" s="95" t="s">
        <v>506</v>
      </c>
      <c r="B530" s="96">
        <v>45350</v>
      </c>
      <c r="C530" s="21" t="s">
        <v>30</v>
      </c>
      <c r="D530" s="70" t="s">
        <v>17</v>
      </c>
      <c r="E530" s="70" t="s">
        <v>9</v>
      </c>
      <c r="F530" s="96">
        <v>45351</v>
      </c>
      <c r="G530" s="96">
        <v>45379</v>
      </c>
      <c r="H530" s="97">
        <v>250000000000</v>
      </c>
      <c r="I530" s="98">
        <v>0.85</v>
      </c>
      <c r="J530" s="104">
        <v>140000000000</v>
      </c>
      <c r="K530" s="100">
        <v>0.85</v>
      </c>
      <c r="L530" s="100">
        <v>0.85</v>
      </c>
      <c r="M530" s="103">
        <v>140000000000</v>
      </c>
      <c r="N530" s="100">
        <v>0.85</v>
      </c>
      <c r="O530" s="100">
        <v>0.85</v>
      </c>
      <c r="P530" s="102" t="str">
        <f t="shared" ca="1" si="8"/>
        <v>Matured</v>
      </c>
    </row>
    <row r="531" spans="1:16" x14ac:dyDescent="0.25">
      <c r="A531" s="95" t="s">
        <v>507</v>
      </c>
      <c r="B531" s="96">
        <v>45350</v>
      </c>
      <c r="C531" s="21" t="s">
        <v>30</v>
      </c>
      <c r="D531" s="70" t="s">
        <v>17</v>
      </c>
      <c r="E531" s="70" t="s">
        <v>10</v>
      </c>
      <c r="F531" s="96">
        <v>45351</v>
      </c>
      <c r="G531" s="96">
        <v>45442</v>
      </c>
      <c r="H531" s="97">
        <v>50000000000</v>
      </c>
      <c r="I531" s="98">
        <v>1.33</v>
      </c>
      <c r="J531" s="104">
        <v>58200000000</v>
      </c>
      <c r="K531" s="100">
        <v>0.85</v>
      </c>
      <c r="L531" s="100">
        <v>1.33</v>
      </c>
      <c r="M531" s="103">
        <v>50000000000</v>
      </c>
      <c r="N531" s="100">
        <v>1.33</v>
      </c>
      <c r="O531" s="100">
        <v>1.2640206185567009</v>
      </c>
      <c r="P531" s="102" t="str">
        <f t="shared" ca="1" si="8"/>
        <v>Matured</v>
      </c>
    </row>
    <row r="532" spans="1:16" x14ac:dyDescent="0.25">
      <c r="A532" s="95" t="s">
        <v>1480</v>
      </c>
      <c r="B532" s="96">
        <v>45350</v>
      </c>
      <c r="C532" s="21" t="s">
        <v>30</v>
      </c>
      <c r="D532" s="70" t="s">
        <v>17</v>
      </c>
      <c r="E532" s="70" t="s">
        <v>11</v>
      </c>
      <c r="F532" s="96">
        <v>45351</v>
      </c>
      <c r="G532" s="96">
        <v>45533</v>
      </c>
      <c r="H532" s="97">
        <v>40000000000</v>
      </c>
      <c r="I532" s="98">
        <v>1.38</v>
      </c>
      <c r="J532" s="104"/>
      <c r="K532" s="100"/>
      <c r="L532" s="100"/>
      <c r="M532" s="103"/>
      <c r="N532" s="100"/>
      <c r="O532" s="100"/>
      <c r="P532" s="102" t="str">
        <f t="shared" ca="1" si="8"/>
        <v>Matured</v>
      </c>
    </row>
    <row r="533" spans="1:16" x14ac:dyDescent="0.25">
      <c r="A533" s="95" t="s">
        <v>508</v>
      </c>
      <c r="B533" s="96">
        <v>45350</v>
      </c>
      <c r="C533" s="21" t="s">
        <v>30</v>
      </c>
      <c r="D533" s="70" t="s">
        <v>17</v>
      </c>
      <c r="E533" s="70" t="s">
        <v>12</v>
      </c>
      <c r="F533" s="96">
        <v>45351</v>
      </c>
      <c r="G533" s="96">
        <v>45715</v>
      </c>
      <c r="H533" s="97">
        <v>40000000000</v>
      </c>
      <c r="I533" s="98">
        <v>1.4</v>
      </c>
      <c r="J533" s="104">
        <v>700000000</v>
      </c>
      <c r="K533" s="100">
        <v>1</v>
      </c>
      <c r="L533" s="100">
        <v>1</v>
      </c>
      <c r="M533" s="103">
        <v>700000000</v>
      </c>
      <c r="N533" s="100">
        <v>1</v>
      </c>
      <c r="O533" s="100">
        <v>1</v>
      </c>
      <c r="P533" s="102" t="str">
        <f t="shared" ca="1" si="8"/>
        <v>Matured</v>
      </c>
    </row>
    <row r="534" spans="1:16" x14ac:dyDescent="0.25">
      <c r="A534" s="95" t="s">
        <v>1087</v>
      </c>
      <c r="B534" s="96">
        <v>45350</v>
      </c>
      <c r="C534" s="21" t="s">
        <v>30</v>
      </c>
      <c r="D534" s="70" t="s">
        <v>16</v>
      </c>
      <c r="E534" s="70" t="s">
        <v>7</v>
      </c>
      <c r="F534" s="96">
        <v>45351</v>
      </c>
      <c r="G534" s="96">
        <v>45358</v>
      </c>
      <c r="H534" s="97">
        <v>5000000</v>
      </c>
      <c r="I534" s="98">
        <v>0.45</v>
      </c>
      <c r="J534" s="104">
        <v>18000000</v>
      </c>
      <c r="K534" s="100">
        <v>0.2</v>
      </c>
      <c r="L534" s="100">
        <v>0.25</v>
      </c>
      <c r="M534" s="103">
        <v>5000000</v>
      </c>
      <c r="N534" s="100">
        <v>0.2</v>
      </c>
      <c r="O534" s="100">
        <v>0.2116666666666667</v>
      </c>
      <c r="P534" s="102" t="str">
        <f t="shared" ca="1" si="8"/>
        <v>Matured</v>
      </c>
    </row>
    <row r="535" spans="1:16" x14ac:dyDescent="0.25">
      <c r="A535" s="95" t="s">
        <v>1088</v>
      </c>
      <c r="B535" s="96">
        <v>45350</v>
      </c>
      <c r="C535" s="21" t="s">
        <v>30</v>
      </c>
      <c r="D535" s="70" t="s">
        <v>16</v>
      </c>
      <c r="E535" s="70" t="s">
        <v>8</v>
      </c>
      <c r="F535" s="96">
        <v>45351</v>
      </c>
      <c r="G535" s="96">
        <v>45365</v>
      </c>
      <c r="H535" s="97">
        <v>5000000</v>
      </c>
      <c r="I535" s="98">
        <v>0.52</v>
      </c>
      <c r="J535" s="104">
        <v>18000000</v>
      </c>
      <c r="K535" s="100">
        <v>0.2</v>
      </c>
      <c r="L535" s="100">
        <v>0.35</v>
      </c>
      <c r="M535" s="103">
        <v>5000000</v>
      </c>
      <c r="N535" s="100">
        <v>0.26</v>
      </c>
      <c r="O535" s="100">
        <v>0.28444444444444439</v>
      </c>
      <c r="P535" s="102" t="str">
        <f t="shared" ca="1" si="8"/>
        <v>Matured</v>
      </c>
    </row>
    <row r="536" spans="1:16" x14ac:dyDescent="0.25">
      <c r="A536" s="95" t="s">
        <v>1089</v>
      </c>
      <c r="B536" s="96">
        <v>45350</v>
      </c>
      <c r="C536" s="21" t="s">
        <v>30</v>
      </c>
      <c r="D536" s="70" t="s">
        <v>16</v>
      </c>
      <c r="E536" s="70" t="s">
        <v>9</v>
      </c>
      <c r="F536" s="96">
        <v>45351</v>
      </c>
      <c r="G536" s="96">
        <v>45379</v>
      </c>
      <c r="H536" s="97">
        <v>5000000</v>
      </c>
      <c r="I536" s="98">
        <v>0.55000000000000004</v>
      </c>
      <c r="J536" s="104">
        <v>18000000</v>
      </c>
      <c r="K536" s="100">
        <v>0.25</v>
      </c>
      <c r="L536" s="100">
        <v>0.5</v>
      </c>
      <c r="M536" s="103">
        <v>5000000</v>
      </c>
      <c r="N536" s="100">
        <v>0.28000000000000003</v>
      </c>
      <c r="O536" s="100">
        <v>0.35888888888888892</v>
      </c>
      <c r="P536" s="102" t="str">
        <f t="shared" ca="1" si="8"/>
        <v>Matured</v>
      </c>
    </row>
    <row r="537" spans="1:16" x14ac:dyDescent="0.25">
      <c r="A537" s="95" t="s">
        <v>1090</v>
      </c>
      <c r="B537" s="96">
        <v>45350</v>
      </c>
      <c r="C537" s="21" t="s">
        <v>30</v>
      </c>
      <c r="D537" s="70" t="s">
        <v>16</v>
      </c>
      <c r="E537" s="70" t="s">
        <v>10</v>
      </c>
      <c r="F537" s="96">
        <v>45351</v>
      </c>
      <c r="G537" s="96">
        <v>45442</v>
      </c>
      <c r="H537" s="97">
        <v>80000000</v>
      </c>
      <c r="I537" s="98">
        <v>1.1200000000000001</v>
      </c>
      <c r="J537" s="104">
        <v>55000000</v>
      </c>
      <c r="K537" s="100">
        <v>0.75</v>
      </c>
      <c r="L537" s="100">
        <v>1.1200000000000001</v>
      </c>
      <c r="M537" s="103">
        <v>55000000</v>
      </c>
      <c r="N537" s="100">
        <v>1.1200000000000001</v>
      </c>
      <c r="O537" s="100">
        <v>1.0316363636363639</v>
      </c>
      <c r="P537" s="102" t="str">
        <f t="shared" ca="1" si="8"/>
        <v>Matured</v>
      </c>
    </row>
    <row r="538" spans="1:16" x14ac:dyDescent="0.25">
      <c r="A538" s="95" t="s">
        <v>1481</v>
      </c>
      <c r="B538" s="96">
        <v>45350</v>
      </c>
      <c r="C538" s="21" t="s">
        <v>30</v>
      </c>
      <c r="D538" s="70" t="s">
        <v>16</v>
      </c>
      <c r="E538" s="70" t="s">
        <v>11</v>
      </c>
      <c r="F538" s="96">
        <v>45351</v>
      </c>
      <c r="G538" s="96">
        <v>45533</v>
      </c>
      <c r="H538" s="97">
        <v>25000000</v>
      </c>
      <c r="I538" s="98">
        <v>1.1599999999999999</v>
      </c>
      <c r="J538" s="104"/>
      <c r="K538" s="100"/>
      <c r="L538" s="100"/>
      <c r="M538" s="103"/>
      <c r="N538" s="100"/>
      <c r="O538" s="100"/>
      <c r="P538" s="102" t="str">
        <f t="shared" ca="1" si="8"/>
        <v>Matured</v>
      </c>
    </row>
    <row r="539" spans="1:16" x14ac:dyDescent="0.25">
      <c r="A539" s="95" t="s">
        <v>1091</v>
      </c>
      <c r="B539" s="96">
        <v>45350</v>
      </c>
      <c r="C539" s="21" t="s">
        <v>30</v>
      </c>
      <c r="D539" s="70" t="s">
        <v>16</v>
      </c>
      <c r="E539" s="70" t="s">
        <v>12</v>
      </c>
      <c r="F539" s="96">
        <v>45351</v>
      </c>
      <c r="G539" s="96">
        <v>45715</v>
      </c>
      <c r="H539" s="97">
        <v>25000000</v>
      </c>
      <c r="I539" s="98">
        <v>1.18</v>
      </c>
      <c r="J539" s="104">
        <v>20000000</v>
      </c>
      <c r="K539" s="100">
        <v>1.17</v>
      </c>
      <c r="L539" s="100">
        <v>1.18</v>
      </c>
      <c r="M539" s="103">
        <v>20000000</v>
      </c>
      <c r="N539" s="100">
        <v>1.18</v>
      </c>
      <c r="O539" s="100">
        <v>1.175</v>
      </c>
      <c r="P539" s="102" t="str">
        <f t="shared" ca="1" si="8"/>
        <v>Matured</v>
      </c>
    </row>
    <row r="540" spans="1:16" x14ac:dyDescent="0.25">
      <c r="A540" s="95" t="s">
        <v>509</v>
      </c>
      <c r="B540" s="96">
        <v>45357</v>
      </c>
      <c r="C540" s="21" t="s">
        <v>30</v>
      </c>
      <c r="D540" s="70" t="s">
        <v>17</v>
      </c>
      <c r="E540" s="70" t="s">
        <v>7</v>
      </c>
      <c r="F540" s="96">
        <v>45358</v>
      </c>
      <c r="G540" s="96">
        <v>45365</v>
      </c>
      <c r="H540" s="97">
        <v>400000000000</v>
      </c>
      <c r="I540" s="98">
        <v>0.5</v>
      </c>
      <c r="J540" s="104">
        <v>157000000000</v>
      </c>
      <c r="K540" s="100">
        <v>0.45</v>
      </c>
      <c r="L540" s="100">
        <v>0.5</v>
      </c>
      <c r="M540" s="103">
        <v>157000000000</v>
      </c>
      <c r="N540" s="100">
        <v>0.5</v>
      </c>
      <c r="O540" s="100">
        <v>0.4945859872611465</v>
      </c>
      <c r="P540" s="102" t="str">
        <f t="shared" ca="1" si="8"/>
        <v>Matured</v>
      </c>
    </row>
    <row r="541" spans="1:16" x14ac:dyDescent="0.25">
      <c r="A541" s="95" t="s">
        <v>510</v>
      </c>
      <c r="B541" s="96">
        <v>45357</v>
      </c>
      <c r="C541" s="21" t="s">
        <v>30</v>
      </c>
      <c r="D541" s="70" t="s">
        <v>17</v>
      </c>
      <c r="E541" s="70" t="s">
        <v>8</v>
      </c>
      <c r="F541" s="96">
        <v>45358</v>
      </c>
      <c r="G541" s="96">
        <v>45372</v>
      </c>
      <c r="H541" s="97">
        <v>300000000000</v>
      </c>
      <c r="I541" s="98">
        <v>0.55000000000000004</v>
      </c>
      <c r="J541" s="104">
        <v>203000000000</v>
      </c>
      <c r="K541" s="100">
        <v>0.5</v>
      </c>
      <c r="L541" s="100">
        <v>0.55000000000000004</v>
      </c>
      <c r="M541" s="103">
        <v>203000000000</v>
      </c>
      <c r="N541" s="100">
        <v>0.55000000000000004</v>
      </c>
      <c r="O541" s="100">
        <v>0.54137931034482767</v>
      </c>
      <c r="P541" s="102" t="str">
        <f t="shared" ca="1" si="8"/>
        <v>Matured</v>
      </c>
    </row>
    <row r="542" spans="1:16" x14ac:dyDescent="0.25">
      <c r="A542" s="95" t="s">
        <v>511</v>
      </c>
      <c r="B542" s="96">
        <v>45357</v>
      </c>
      <c r="C542" s="21" t="s">
        <v>30</v>
      </c>
      <c r="D542" s="70" t="s">
        <v>17</v>
      </c>
      <c r="E542" s="70" t="s">
        <v>9</v>
      </c>
      <c r="F542" s="96">
        <v>45358</v>
      </c>
      <c r="G542" s="96">
        <v>45386</v>
      </c>
      <c r="H542" s="97">
        <v>250000000000</v>
      </c>
      <c r="I542" s="98">
        <v>0.85</v>
      </c>
      <c r="J542" s="104">
        <v>70000000000</v>
      </c>
      <c r="K542" s="100">
        <v>0.8</v>
      </c>
      <c r="L542" s="100">
        <v>0.85</v>
      </c>
      <c r="M542" s="103">
        <v>70000000000</v>
      </c>
      <c r="N542" s="100">
        <v>0.85</v>
      </c>
      <c r="O542" s="100">
        <v>0.81428571428571428</v>
      </c>
      <c r="P542" s="102" t="str">
        <f t="shared" ca="1" si="8"/>
        <v>Matured</v>
      </c>
    </row>
    <row r="543" spans="1:16" x14ac:dyDescent="0.25">
      <c r="A543" s="95" t="s">
        <v>512</v>
      </c>
      <c r="B543" s="96">
        <v>45357</v>
      </c>
      <c r="C543" s="21" t="s">
        <v>30</v>
      </c>
      <c r="D543" s="70" t="s">
        <v>17</v>
      </c>
      <c r="E543" s="70" t="s">
        <v>10</v>
      </c>
      <c r="F543" s="96">
        <v>45358</v>
      </c>
      <c r="G543" s="96">
        <v>45449</v>
      </c>
      <c r="H543" s="97">
        <v>50000000000</v>
      </c>
      <c r="I543" s="98">
        <v>1.33</v>
      </c>
      <c r="J543" s="104">
        <v>2000000000</v>
      </c>
      <c r="K543" s="100">
        <v>1.3</v>
      </c>
      <c r="L543" s="100">
        <v>1.3</v>
      </c>
      <c r="M543" s="103">
        <v>2000000000</v>
      </c>
      <c r="N543" s="100">
        <v>1.3</v>
      </c>
      <c r="O543" s="100">
        <v>1.3</v>
      </c>
      <c r="P543" s="102" t="str">
        <f t="shared" ca="1" si="8"/>
        <v>Matured</v>
      </c>
    </row>
    <row r="544" spans="1:16" x14ac:dyDescent="0.25">
      <c r="A544" s="95" t="s">
        <v>1482</v>
      </c>
      <c r="B544" s="96">
        <v>45357</v>
      </c>
      <c r="C544" s="21" t="s">
        <v>30</v>
      </c>
      <c r="D544" s="70" t="s">
        <v>17</v>
      </c>
      <c r="E544" s="70" t="s">
        <v>11</v>
      </c>
      <c r="F544" s="96">
        <v>45358</v>
      </c>
      <c r="G544" s="96">
        <v>45540</v>
      </c>
      <c r="H544" s="97">
        <v>40000000000</v>
      </c>
      <c r="I544" s="98">
        <v>1.38</v>
      </c>
      <c r="J544" s="104"/>
      <c r="K544" s="100"/>
      <c r="L544" s="100"/>
      <c r="M544" s="103"/>
      <c r="N544" s="100"/>
      <c r="O544" s="100"/>
      <c r="P544" s="102" t="str">
        <f t="shared" ca="1" si="8"/>
        <v>Matured</v>
      </c>
    </row>
    <row r="545" spans="1:16" x14ac:dyDescent="0.25">
      <c r="A545" s="95" t="s">
        <v>1484</v>
      </c>
      <c r="B545" s="96">
        <v>45357</v>
      </c>
      <c r="C545" s="21" t="s">
        <v>30</v>
      </c>
      <c r="D545" s="70" t="s">
        <v>17</v>
      </c>
      <c r="E545" s="70" t="s">
        <v>12</v>
      </c>
      <c r="F545" s="96">
        <v>45358</v>
      </c>
      <c r="G545" s="96">
        <v>45722</v>
      </c>
      <c r="H545" s="97">
        <v>40000000000</v>
      </c>
      <c r="I545" s="98">
        <v>1.4</v>
      </c>
      <c r="J545" s="104"/>
      <c r="K545" s="100"/>
      <c r="L545" s="100"/>
      <c r="M545" s="103"/>
      <c r="N545" s="100"/>
      <c r="O545" s="100"/>
      <c r="P545" s="102" t="str">
        <f t="shared" ca="1" si="8"/>
        <v>Matured</v>
      </c>
    </row>
    <row r="546" spans="1:16" x14ac:dyDescent="0.25">
      <c r="A546" s="95" t="s">
        <v>1092</v>
      </c>
      <c r="B546" s="96">
        <v>45357</v>
      </c>
      <c r="C546" s="21" t="s">
        <v>30</v>
      </c>
      <c r="D546" s="70" t="s">
        <v>16</v>
      </c>
      <c r="E546" s="70" t="s">
        <v>7</v>
      </c>
      <c r="F546" s="96">
        <v>45358</v>
      </c>
      <c r="G546" s="96">
        <v>45365</v>
      </c>
      <c r="H546" s="97">
        <v>5000000</v>
      </c>
      <c r="I546" s="98">
        <v>0.45</v>
      </c>
      <c r="J546" s="104">
        <v>12000000</v>
      </c>
      <c r="K546" s="100">
        <v>0.2</v>
      </c>
      <c r="L546" s="100">
        <v>0.23</v>
      </c>
      <c r="M546" s="103">
        <v>5000000</v>
      </c>
      <c r="N546" s="100">
        <v>0.2</v>
      </c>
      <c r="O546" s="100">
        <v>0.21249999999999999</v>
      </c>
      <c r="P546" s="102" t="str">
        <f t="shared" ca="1" si="8"/>
        <v>Matured</v>
      </c>
    </row>
    <row r="547" spans="1:16" x14ac:dyDescent="0.25">
      <c r="A547" s="95" t="s">
        <v>1093</v>
      </c>
      <c r="B547" s="96">
        <v>45357</v>
      </c>
      <c r="C547" s="21" t="s">
        <v>30</v>
      </c>
      <c r="D547" s="70" t="s">
        <v>16</v>
      </c>
      <c r="E547" s="70" t="s">
        <v>8</v>
      </c>
      <c r="F547" s="96">
        <v>45358</v>
      </c>
      <c r="G547" s="96">
        <v>45372</v>
      </c>
      <c r="H547" s="97">
        <v>5000000</v>
      </c>
      <c r="I547" s="98">
        <v>0.52</v>
      </c>
      <c r="J547" s="104">
        <v>12000000</v>
      </c>
      <c r="K547" s="100">
        <v>0.25</v>
      </c>
      <c r="L547" s="100">
        <v>0.28000000000000003</v>
      </c>
      <c r="M547" s="103">
        <v>5000000</v>
      </c>
      <c r="N547" s="100">
        <v>0.25</v>
      </c>
      <c r="O547" s="100">
        <v>0.26333333333333331</v>
      </c>
      <c r="P547" s="102" t="str">
        <f t="shared" ca="1" si="8"/>
        <v>Matured</v>
      </c>
    </row>
    <row r="548" spans="1:16" x14ac:dyDescent="0.25">
      <c r="A548" s="95" t="s">
        <v>1094</v>
      </c>
      <c r="B548" s="96">
        <v>45357</v>
      </c>
      <c r="C548" s="21" t="s">
        <v>30</v>
      </c>
      <c r="D548" s="70" t="s">
        <v>16</v>
      </c>
      <c r="E548" s="70" t="s">
        <v>9</v>
      </c>
      <c r="F548" s="96">
        <v>45358</v>
      </c>
      <c r="G548" s="96">
        <v>45386</v>
      </c>
      <c r="H548" s="97">
        <v>5000000</v>
      </c>
      <c r="I548" s="98">
        <v>0.55000000000000004</v>
      </c>
      <c r="J548" s="104">
        <v>12000000</v>
      </c>
      <c r="K548" s="100">
        <v>0.28000000000000003</v>
      </c>
      <c r="L548" s="100">
        <v>0.35</v>
      </c>
      <c r="M548" s="103">
        <v>5000000</v>
      </c>
      <c r="N548" s="100">
        <v>0.28000000000000003</v>
      </c>
      <c r="O548" s="100">
        <v>0.3125</v>
      </c>
      <c r="P548" s="102" t="str">
        <f t="shared" ca="1" si="8"/>
        <v>Matured</v>
      </c>
    </row>
    <row r="549" spans="1:16" x14ac:dyDescent="0.25">
      <c r="A549" s="95" t="s">
        <v>1095</v>
      </c>
      <c r="B549" s="96">
        <v>45357</v>
      </c>
      <c r="C549" s="21" t="s">
        <v>30</v>
      </c>
      <c r="D549" s="70" t="s">
        <v>16</v>
      </c>
      <c r="E549" s="70" t="s">
        <v>10</v>
      </c>
      <c r="F549" s="96">
        <v>45358</v>
      </c>
      <c r="G549" s="96">
        <v>45449</v>
      </c>
      <c r="H549" s="97">
        <v>80000000</v>
      </c>
      <c r="I549" s="98">
        <v>1.1200000000000001</v>
      </c>
      <c r="J549" s="104">
        <v>45252000</v>
      </c>
      <c r="K549" s="100">
        <v>1.1200000000000001</v>
      </c>
      <c r="L549" s="100">
        <v>1.1200000000000001</v>
      </c>
      <c r="M549" s="103">
        <v>45252000</v>
      </c>
      <c r="N549" s="100">
        <v>1.1200000000000001</v>
      </c>
      <c r="O549" s="100">
        <v>1.1200000000000001</v>
      </c>
      <c r="P549" s="102" t="str">
        <f t="shared" ca="1" si="8"/>
        <v>Matured</v>
      </c>
    </row>
    <row r="550" spans="1:16" x14ac:dyDescent="0.25">
      <c r="A550" s="95" t="s">
        <v>1483</v>
      </c>
      <c r="B550" s="96">
        <v>45357</v>
      </c>
      <c r="C550" s="21" t="s">
        <v>30</v>
      </c>
      <c r="D550" s="70" t="s">
        <v>16</v>
      </c>
      <c r="E550" s="70" t="s">
        <v>11</v>
      </c>
      <c r="F550" s="96">
        <v>45358</v>
      </c>
      <c r="G550" s="96">
        <v>45540</v>
      </c>
      <c r="H550" s="97">
        <v>25000000</v>
      </c>
      <c r="I550" s="98">
        <v>1.1599999999999999</v>
      </c>
      <c r="J550" s="104"/>
      <c r="K550" s="100"/>
      <c r="L550" s="100"/>
      <c r="M550" s="103"/>
      <c r="N550" s="100"/>
      <c r="O550" s="100"/>
      <c r="P550" s="102" t="str">
        <f t="shared" ca="1" si="8"/>
        <v>Matured</v>
      </c>
    </row>
    <row r="551" spans="1:16" x14ac:dyDescent="0.25">
      <c r="A551" s="95" t="s">
        <v>1096</v>
      </c>
      <c r="B551" s="96">
        <v>45357</v>
      </c>
      <c r="C551" s="21" t="s">
        <v>30</v>
      </c>
      <c r="D551" s="70" t="s">
        <v>16</v>
      </c>
      <c r="E551" s="70" t="s">
        <v>12</v>
      </c>
      <c r="F551" s="96">
        <v>45358</v>
      </c>
      <c r="G551" s="96">
        <v>45722</v>
      </c>
      <c r="H551" s="97">
        <v>25000000</v>
      </c>
      <c r="I551" s="98">
        <v>1.18</v>
      </c>
      <c r="J551" s="104">
        <v>10000000</v>
      </c>
      <c r="K551" s="100">
        <v>1.18</v>
      </c>
      <c r="L551" s="100">
        <v>1.18</v>
      </c>
      <c r="M551" s="103">
        <v>10000000</v>
      </c>
      <c r="N551" s="100">
        <v>1.18</v>
      </c>
      <c r="O551" s="100">
        <v>1.18</v>
      </c>
      <c r="P551" s="102" t="str">
        <f t="shared" ca="1" si="8"/>
        <v>Matured</v>
      </c>
    </row>
    <row r="552" spans="1:16" x14ac:dyDescent="0.25">
      <c r="A552" s="95" t="s">
        <v>513</v>
      </c>
      <c r="B552" s="96">
        <v>45364</v>
      </c>
      <c r="C552" s="21" t="s">
        <v>30</v>
      </c>
      <c r="D552" s="70" t="s">
        <v>17</v>
      </c>
      <c r="E552" s="70" t="s">
        <v>7</v>
      </c>
      <c r="F552" s="96">
        <v>45365</v>
      </c>
      <c r="G552" s="96">
        <v>45372</v>
      </c>
      <c r="H552" s="97">
        <v>400000000000</v>
      </c>
      <c r="I552" s="98">
        <v>0.5</v>
      </c>
      <c r="J552" s="104">
        <v>455000000000</v>
      </c>
      <c r="K552" s="100">
        <v>0.45</v>
      </c>
      <c r="L552" s="100">
        <v>0.5</v>
      </c>
      <c r="M552" s="103">
        <v>400000000000</v>
      </c>
      <c r="N552" s="100">
        <v>0.5</v>
      </c>
      <c r="O552" s="100">
        <v>0.48736263736263741</v>
      </c>
      <c r="P552" s="102" t="str">
        <f t="shared" ca="1" si="8"/>
        <v>Matured</v>
      </c>
    </row>
    <row r="553" spans="1:16" x14ac:dyDescent="0.25">
      <c r="A553" s="95" t="s">
        <v>514</v>
      </c>
      <c r="B553" s="96">
        <v>45364</v>
      </c>
      <c r="C553" s="21" t="s">
        <v>30</v>
      </c>
      <c r="D553" s="70" t="s">
        <v>17</v>
      </c>
      <c r="E553" s="70" t="s">
        <v>8</v>
      </c>
      <c r="F553" s="96">
        <v>45365</v>
      </c>
      <c r="G553" s="96">
        <v>45379</v>
      </c>
      <c r="H553" s="97">
        <v>270000000000</v>
      </c>
      <c r="I553" s="98">
        <v>0.55000000000000004</v>
      </c>
      <c r="J553" s="104">
        <v>207000000000</v>
      </c>
      <c r="K553" s="100">
        <v>0.45</v>
      </c>
      <c r="L553" s="100">
        <v>0.55000000000000004</v>
      </c>
      <c r="M553" s="103">
        <v>207000000000</v>
      </c>
      <c r="N553" s="100">
        <v>0.55000000000000004</v>
      </c>
      <c r="O553" s="100">
        <v>0.5374396135265701</v>
      </c>
      <c r="P553" s="102" t="str">
        <f t="shared" ca="1" si="8"/>
        <v>Matured</v>
      </c>
    </row>
    <row r="554" spans="1:16" x14ac:dyDescent="0.25">
      <c r="A554" s="95" t="s">
        <v>1485</v>
      </c>
      <c r="B554" s="96">
        <v>45364</v>
      </c>
      <c r="C554" s="21" t="s">
        <v>30</v>
      </c>
      <c r="D554" s="70" t="s">
        <v>17</v>
      </c>
      <c r="E554" s="70" t="s">
        <v>9</v>
      </c>
      <c r="F554" s="96">
        <v>45365</v>
      </c>
      <c r="G554" s="96">
        <v>45393</v>
      </c>
      <c r="H554" s="97">
        <v>200000000000</v>
      </c>
      <c r="I554" s="98">
        <v>0.85</v>
      </c>
      <c r="J554" s="104"/>
      <c r="K554" s="100"/>
      <c r="L554" s="100"/>
      <c r="M554" s="103"/>
      <c r="N554" s="100"/>
      <c r="O554" s="100"/>
      <c r="P554" s="102" t="str">
        <f t="shared" ca="1" si="8"/>
        <v>Matured</v>
      </c>
    </row>
    <row r="555" spans="1:16" x14ac:dyDescent="0.25">
      <c r="A555" s="95" t="s">
        <v>515</v>
      </c>
      <c r="B555" s="96">
        <v>45364</v>
      </c>
      <c r="C555" s="21" t="s">
        <v>30</v>
      </c>
      <c r="D555" s="70" t="s">
        <v>17</v>
      </c>
      <c r="E555" s="70" t="s">
        <v>10</v>
      </c>
      <c r="F555" s="96">
        <v>45365</v>
      </c>
      <c r="G555" s="96">
        <v>45456</v>
      </c>
      <c r="H555" s="97">
        <v>50000000000</v>
      </c>
      <c r="I555" s="98">
        <v>1.33</v>
      </c>
      <c r="J555" s="104">
        <v>8600000000</v>
      </c>
      <c r="K555" s="100">
        <v>1</v>
      </c>
      <c r="L555" s="100">
        <v>1.32</v>
      </c>
      <c r="M555" s="103">
        <v>8600000000</v>
      </c>
      <c r="N555" s="100">
        <v>1.32</v>
      </c>
      <c r="O555" s="100">
        <v>1.084418604651163</v>
      </c>
      <c r="P555" s="102" t="str">
        <f t="shared" ca="1" si="8"/>
        <v>Matured</v>
      </c>
    </row>
    <row r="556" spans="1:16" x14ac:dyDescent="0.25">
      <c r="A556" s="95" t="s">
        <v>1486</v>
      </c>
      <c r="B556" s="96">
        <v>45364</v>
      </c>
      <c r="C556" s="21" t="s">
        <v>30</v>
      </c>
      <c r="D556" s="70" t="s">
        <v>17</v>
      </c>
      <c r="E556" s="70" t="s">
        <v>11</v>
      </c>
      <c r="F556" s="96">
        <v>45365</v>
      </c>
      <c r="G556" s="96">
        <v>45547</v>
      </c>
      <c r="H556" s="97">
        <v>40000000000</v>
      </c>
      <c r="I556" s="98">
        <v>1.38</v>
      </c>
      <c r="J556" s="104"/>
      <c r="K556" s="100"/>
      <c r="L556" s="100"/>
      <c r="M556" s="103"/>
      <c r="N556" s="100"/>
      <c r="O556" s="100"/>
      <c r="P556" s="102" t="str">
        <f t="shared" ca="1" si="8"/>
        <v>Matured</v>
      </c>
    </row>
    <row r="557" spans="1:16" x14ac:dyDescent="0.25">
      <c r="A557" s="95" t="s">
        <v>516</v>
      </c>
      <c r="B557" s="96">
        <v>45364</v>
      </c>
      <c r="C557" s="21" t="s">
        <v>30</v>
      </c>
      <c r="D557" s="70" t="s">
        <v>17</v>
      </c>
      <c r="E557" s="70" t="s">
        <v>12</v>
      </c>
      <c r="F557" s="96">
        <v>45365</v>
      </c>
      <c r="G557" s="96">
        <v>45729</v>
      </c>
      <c r="H557" s="97">
        <v>40000000000</v>
      </c>
      <c r="I557" s="98">
        <v>1.4</v>
      </c>
      <c r="J557" s="104">
        <v>300000000</v>
      </c>
      <c r="K557" s="100">
        <v>1</v>
      </c>
      <c r="L557" s="100">
        <v>1</v>
      </c>
      <c r="M557" s="103">
        <v>300000000</v>
      </c>
      <c r="N557" s="100">
        <v>1</v>
      </c>
      <c r="O557" s="100">
        <v>1</v>
      </c>
      <c r="P557" s="102" t="str">
        <f t="shared" ca="1" si="8"/>
        <v>Matured</v>
      </c>
    </row>
    <row r="558" spans="1:16" x14ac:dyDescent="0.25">
      <c r="A558" s="95" t="s">
        <v>1097</v>
      </c>
      <c r="B558" s="96">
        <v>45364</v>
      </c>
      <c r="C558" s="21" t="s">
        <v>30</v>
      </c>
      <c r="D558" s="70" t="s">
        <v>16</v>
      </c>
      <c r="E558" s="70" t="s">
        <v>7</v>
      </c>
      <c r="F558" s="96">
        <v>45365</v>
      </c>
      <c r="G558" s="96">
        <v>45372</v>
      </c>
      <c r="H558" s="97">
        <v>5000000</v>
      </c>
      <c r="I558" s="98">
        <v>0.45</v>
      </c>
      <c r="J558" s="104">
        <v>23000000</v>
      </c>
      <c r="K558" s="100">
        <v>0.2</v>
      </c>
      <c r="L558" s="100">
        <v>0.4</v>
      </c>
      <c r="M558" s="103">
        <v>5000000</v>
      </c>
      <c r="N558" s="100">
        <v>0.2</v>
      </c>
      <c r="O558" s="100">
        <v>0.2434782608695652</v>
      </c>
      <c r="P558" s="102" t="str">
        <f t="shared" ca="1" si="8"/>
        <v>Matured</v>
      </c>
    </row>
    <row r="559" spans="1:16" x14ac:dyDescent="0.25">
      <c r="A559" s="95" t="s">
        <v>1098</v>
      </c>
      <c r="B559" s="96">
        <v>45364</v>
      </c>
      <c r="C559" s="21" t="s">
        <v>30</v>
      </c>
      <c r="D559" s="70" t="s">
        <v>16</v>
      </c>
      <c r="E559" s="70" t="s">
        <v>8</v>
      </c>
      <c r="F559" s="96">
        <v>45365</v>
      </c>
      <c r="G559" s="96">
        <v>45379</v>
      </c>
      <c r="H559" s="97">
        <v>5000000</v>
      </c>
      <c r="I559" s="98">
        <v>0.52</v>
      </c>
      <c r="J559" s="104">
        <v>24000000</v>
      </c>
      <c r="K559" s="100">
        <v>0.2</v>
      </c>
      <c r="L559" s="100">
        <v>0.51</v>
      </c>
      <c r="M559" s="103">
        <v>5000000</v>
      </c>
      <c r="N559" s="100">
        <v>0.25</v>
      </c>
      <c r="O559" s="100">
        <v>0.30041666666666672</v>
      </c>
      <c r="P559" s="102" t="str">
        <f t="shared" ca="1" si="8"/>
        <v>Matured</v>
      </c>
    </row>
    <row r="560" spans="1:16" x14ac:dyDescent="0.25">
      <c r="A560" s="95" t="s">
        <v>1099</v>
      </c>
      <c r="B560" s="96">
        <v>45364</v>
      </c>
      <c r="C560" s="21" t="s">
        <v>30</v>
      </c>
      <c r="D560" s="70" t="s">
        <v>16</v>
      </c>
      <c r="E560" s="70" t="s">
        <v>9</v>
      </c>
      <c r="F560" s="96">
        <v>45365</v>
      </c>
      <c r="G560" s="96">
        <v>45393</v>
      </c>
      <c r="H560" s="97">
        <v>5000000</v>
      </c>
      <c r="I560" s="98">
        <v>0.55000000000000004</v>
      </c>
      <c r="J560" s="104">
        <v>20000000</v>
      </c>
      <c r="K560" s="100">
        <v>0.28000000000000003</v>
      </c>
      <c r="L560" s="100">
        <v>0.55000000000000004</v>
      </c>
      <c r="M560" s="103">
        <v>5000000</v>
      </c>
      <c r="N560" s="100">
        <v>0.28000000000000003</v>
      </c>
      <c r="O560" s="100">
        <v>0.39750000000000002</v>
      </c>
      <c r="P560" s="102" t="str">
        <f t="shared" ca="1" si="8"/>
        <v>Matured</v>
      </c>
    </row>
    <row r="561" spans="1:16" x14ac:dyDescent="0.25">
      <c r="A561" s="95" t="s">
        <v>1100</v>
      </c>
      <c r="B561" s="96">
        <v>45364</v>
      </c>
      <c r="C561" s="21" t="s">
        <v>30</v>
      </c>
      <c r="D561" s="70" t="s">
        <v>16</v>
      </c>
      <c r="E561" s="70" t="s">
        <v>10</v>
      </c>
      <c r="F561" s="96">
        <v>45365</v>
      </c>
      <c r="G561" s="96">
        <v>45456</v>
      </c>
      <c r="H561" s="97">
        <v>60000000</v>
      </c>
      <c r="I561" s="98">
        <v>1.1200000000000001</v>
      </c>
      <c r="J561" s="104">
        <v>69020000</v>
      </c>
      <c r="K561" s="100">
        <v>0.5</v>
      </c>
      <c r="L561" s="100">
        <v>1.1200000000000001</v>
      </c>
      <c r="M561" s="103">
        <v>60000000</v>
      </c>
      <c r="N561" s="100">
        <v>1.1200000000000001</v>
      </c>
      <c r="O561" s="100">
        <v>1.02709939148073</v>
      </c>
      <c r="P561" s="102" t="str">
        <f t="shared" ca="1" si="8"/>
        <v>Matured</v>
      </c>
    </row>
    <row r="562" spans="1:16" x14ac:dyDescent="0.25">
      <c r="A562" s="95" t="s">
        <v>1487</v>
      </c>
      <c r="B562" s="96">
        <v>45364</v>
      </c>
      <c r="C562" s="21" t="s">
        <v>30</v>
      </c>
      <c r="D562" s="70" t="s">
        <v>16</v>
      </c>
      <c r="E562" s="70" t="s">
        <v>11</v>
      </c>
      <c r="F562" s="96">
        <v>45365</v>
      </c>
      <c r="G562" s="96">
        <v>45547</v>
      </c>
      <c r="H562" s="97">
        <v>25000000</v>
      </c>
      <c r="I562" s="98">
        <v>1.1599999999999999</v>
      </c>
      <c r="J562" s="104"/>
      <c r="K562" s="100"/>
      <c r="L562" s="100"/>
      <c r="M562" s="103"/>
      <c r="N562" s="100"/>
      <c r="O562" s="100"/>
      <c r="P562" s="102" t="str">
        <f t="shared" ca="1" si="8"/>
        <v>Matured</v>
      </c>
    </row>
    <row r="563" spans="1:16" ht="15" customHeight="1" x14ac:dyDescent="0.25">
      <c r="A563" s="95" t="s">
        <v>1101</v>
      </c>
      <c r="B563" s="96">
        <v>45364</v>
      </c>
      <c r="C563" s="21" t="s">
        <v>30</v>
      </c>
      <c r="D563" s="70" t="s">
        <v>16</v>
      </c>
      <c r="E563" s="70" t="s">
        <v>12</v>
      </c>
      <c r="F563" s="96">
        <v>45365</v>
      </c>
      <c r="G563" s="96">
        <v>45729</v>
      </c>
      <c r="H563" s="97">
        <v>25000000</v>
      </c>
      <c r="I563" s="98">
        <v>1.18</v>
      </c>
      <c r="J563" s="104">
        <v>14300000</v>
      </c>
      <c r="K563" s="100">
        <v>1</v>
      </c>
      <c r="L563" s="100">
        <v>1.18</v>
      </c>
      <c r="M563" s="103">
        <v>14300000</v>
      </c>
      <c r="N563" s="100">
        <v>1.18</v>
      </c>
      <c r="O563" s="100">
        <v>1.153846153846154</v>
      </c>
      <c r="P563" s="102" t="str">
        <f t="shared" ca="1" si="8"/>
        <v>Matured</v>
      </c>
    </row>
    <row r="564" spans="1:16" x14ac:dyDescent="0.25">
      <c r="A564" s="95" t="s">
        <v>517</v>
      </c>
      <c r="B564" s="96">
        <v>45371</v>
      </c>
      <c r="C564" s="21" t="s">
        <v>30</v>
      </c>
      <c r="D564" s="70" t="s">
        <v>17</v>
      </c>
      <c r="E564" s="70" t="s">
        <v>7</v>
      </c>
      <c r="F564" s="96">
        <v>45372</v>
      </c>
      <c r="G564" s="96">
        <v>45379</v>
      </c>
      <c r="H564" s="97">
        <v>400000000000</v>
      </c>
      <c r="I564" s="98">
        <v>0.5</v>
      </c>
      <c r="J564" s="104">
        <v>132000000000</v>
      </c>
      <c r="K564" s="100">
        <v>0.5</v>
      </c>
      <c r="L564" s="100">
        <v>0.5</v>
      </c>
      <c r="M564" s="103">
        <v>132000000000</v>
      </c>
      <c r="N564" s="100">
        <v>0.5</v>
      </c>
      <c r="O564" s="100">
        <v>0.5</v>
      </c>
      <c r="P564" s="102" t="str">
        <f t="shared" ca="1" si="8"/>
        <v>Matured</v>
      </c>
    </row>
    <row r="565" spans="1:16" x14ac:dyDescent="0.25">
      <c r="A565" s="95" t="s">
        <v>518</v>
      </c>
      <c r="B565" s="96">
        <v>45371</v>
      </c>
      <c r="C565" s="21" t="s">
        <v>30</v>
      </c>
      <c r="D565" s="70" t="s">
        <v>17</v>
      </c>
      <c r="E565" s="70" t="s">
        <v>8</v>
      </c>
      <c r="F565" s="96">
        <v>45372</v>
      </c>
      <c r="G565" s="96">
        <v>45386</v>
      </c>
      <c r="H565" s="97">
        <v>270000000000</v>
      </c>
      <c r="I565" s="98">
        <v>0.55000000000000004</v>
      </c>
      <c r="J565" s="104">
        <v>50000000000</v>
      </c>
      <c r="K565" s="100">
        <v>0.55000000000000004</v>
      </c>
      <c r="L565" s="100">
        <v>0.55000000000000004</v>
      </c>
      <c r="M565" s="103">
        <v>50000000000</v>
      </c>
      <c r="N565" s="100">
        <v>0.55000000000000004</v>
      </c>
      <c r="O565" s="100">
        <v>0.55000000000000004</v>
      </c>
      <c r="P565" s="102" t="str">
        <f t="shared" ca="1" si="8"/>
        <v>Matured</v>
      </c>
    </row>
    <row r="566" spans="1:16" x14ac:dyDescent="0.25">
      <c r="A566" s="95" t="s">
        <v>519</v>
      </c>
      <c r="B566" s="96">
        <v>45371</v>
      </c>
      <c r="C566" s="21" t="s">
        <v>30</v>
      </c>
      <c r="D566" s="70" t="s">
        <v>17</v>
      </c>
      <c r="E566" s="70" t="s">
        <v>9</v>
      </c>
      <c r="F566" s="96">
        <v>45372</v>
      </c>
      <c r="G566" s="96">
        <v>45400</v>
      </c>
      <c r="H566" s="97">
        <v>200000000000</v>
      </c>
      <c r="I566" s="98">
        <v>0.85</v>
      </c>
      <c r="J566" s="104">
        <v>40000000000</v>
      </c>
      <c r="K566" s="100">
        <v>0.8</v>
      </c>
      <c r="L566" s="100">
        <v>0.8</v>
      </c>
      <c r="M566" s="103">
        <v>40000000000</v>
      </c>
      <c r="N566" s="100">
        <v>0.8</v>
      </c>
      <c r="O566" s="100">
        <v>0.8</v>
      </c>
      <c r="P566" s="102" t="str">
        <f t="shared" ca="1" si="8"/>
        <v>Matured</v>
      </c>
    </row>
    <row r="567" spans="1:16" x14ac:dyDescent="0.25">
      <c r="A567" s="95" t="s">
        <v>520</v>
      </c>
      <c r="B567" s="96">
        <v>45371</v>
      </c>
      <c r="C567" s="21" t="s">
        <v>30</v>
      </c>
      <c r="D567" s="70" t="s">
        <v>17</v>
      </c>
      <c r="E567" s="70" t="s">
        <v>10</v>
      </c>
      <c r="F567" s="96">
        <v>45372</v>
      </c>
      <c r="G567" s="96">
        <v>45463</v>
      </c>
      <c r="H567" s="97">
        <v>50000000000</v>
      </c>
      <c r="I567" s="98">
        <v>1.33</v>
      </c>
      <c r="J567" s="104">
        <v>200000000</v>
      </c>
      <c r="K567" s="100">
        <v>1.3</v>
      </c>
      <c r="L567" s="100">
        <v>1.3</v>
      </c>
      <c r="M567" s="103">
        <v>200000000</v>
      </c>
      <c r="N567" s="100">
        <v>1.3</v>
      </c>
      <c r="O567" s="100">
        <v>1.3</v>
      </c>
      <c r="P567" s="102" t="str">
        <f t="shared" ca="1" si="8"/>
        <v>Matured</v>
      </c>
    </row>
    <row r="568" spans="1:16" x14ac:dyDescent="0.25">
      <c r="A568" s="95" t="s">
        <v>1488</v>
      </c>
      <c r="B568" s="96">
        <v>45371</v>
      </c>
      <c r="C568" s="21" t="s">
        <v>30</v>
      </c>
      <c r="D568" s="70" t="s">
        <v>17</v>
      </c>
      <c r="E568" s="70" t="s">
        <v>11</v>
      </c>
      <c r="F568" s="96">
        <v>45372</v>
      </c>
      <c r="G568" s="96">
        <v>45554</v>
      </c>
      <c r="H568" s="97">
        <v>40000000000</v>
      </c>
      <c r="I568" s="98">
        <v>1.38</v>
      </c>
      <c r="J568" s="104"/>
      <c r="K568" s="100"/>
      <c r="L568" s="100"/>
      <c r="M568" s="103"/>
      <c r="N568" s="100"/>
      <c r="O568" s="100"/>
      <c r="P568" s="102" t="str">
        <f t="shared" ca="1" si="8"/>
        <v>Matured</v>
      </c>
    </row>
    <row r="569" spans="1:16" x14ac:dyDescent="0.25">
      <c r="A569" s="95" t="s">
        <v>1489</v>
      </c>
      <c r="B569" s="96">
        <v>45371</v>
      </c>
      <c r="C569" s="21" t="s">
        <v>30</v>
      </c>
      <c r="D569" s="70" t="s">
        <v>17</v>
      </c>
      <c r="E569" s="70" t="s">
        <v>12</v>
      </c>
      <c r="F569" s="96">
        <v>45372</v>
      </c>
      <c r="G569" s="96">
        <v>45736</v>
      </c>
      <c r="H569" s="97">
        <v>40000000000</v>
      </c>
      <c r="I569" s="98">
        <v>1.4</v>
      </c>
      <c r="J569" s="104"/>
      <c r="K569" s="100"/>
      <c r="L569" s="100"/>
      <c r="M569" s="103"/>
      <c r="N569" s="100"/>
      <c r="O569" s="100"/>
      <c r="P569" s="102" t="str">
        <f t="shared" ca="1" si="8"/>
        <v>Matured</v>
      </c>
    </row>
    <row r="570" spans="1:16" x14ac:dyDescent="0.25">
      <c r="A570" s="95" t="s">
        <v>372</v>
      </c>
      <c r="B570" s="96">
        <v>45371</v>
      </c>
      <c r="C570" s="21" t="s">
        <v>31</v>
      </c>
      <c r="D570" s="70" t="s">
        <v>17</v>
      </c>
      <c r="E570" s="70" t="s">
        <v>19</v>
      </c>
      <c r="F570" s="96">
        <v>45373</v>
      </c>
      <c r="G570" s="96">
        <v>46468</v>
      </c>
      <c r="H570" s="97" t="s">
        <v>35</v>
      </c>
      <c r="I570" s="98">
        <v>4.5</v>
      </c>
      <c r="J570" s="104">
        <v>148000000000</v>
      </c>
      <c r="K570" s="100">
        <v>5</v>
      </c>
      <c r="L570" s="100">
        <v>5.5</v>
      </c>
      <c r="M570" s="103">
        <v>140000000000</v>
      </c>
      <c r="N570" s="100"/>
      <c r="O570" s="100">
        <v>5.2472972972973002</v>
      </c>
      <c r="P570" s="102" t="str">
        <f t="shared" ca="1" si="8"/>
        <v>Outstanding</v>
      </c>
    </row>
    <row r="571" spans="1:16" x14ac:dyDescent="0.25">
      <c r="A571" s="95" t="s">
        <v>1102</v>
      </c>
      <c r="B571" s="96">
        <v>45371</v>
      </c>
      <c r="C571" s="21" t="s">
        <v>30</v>
      </c>
      <c r="D571" s="70" t="s">
        <v>16</v>
      </c>
      <c r="E571" s="70" t="s">
        <v>7</v>
      </c>
      <c r="F571" s="96">
        <v>45372</v>
      </c>
      <c r="G571" s="96">
        <v>45379</v>
      </c>
      <c r="H571" s="97">
        <v>5000000</v>
      </c>
      <c r="I571" s="98">
        <v>0.45</v>
      </c>
      <c r="J571" s="104">
        <v>8000000</v>
      </c>
      <c r="K571" s="100">
        <v>0.2</v>
      </c>
      <c r="L571" s="100">
        <v>0.2</v>
      </c>
      <c r="M571" s="103">
        <v>5000000</v>
      </c>
      <c r="N571" s="100">
        <v>0.2</v>
      </c>
      <c r="O571" s="100">
        <v>0.2</v>
      </c>
      <c r="P571" s="102" t="str">
        <f t="shared" ca="1" si="8"/>
        <v>Matured</v>
      </c>
    </row>
    <row r="572" spans="1:16" x14ac:dyDescent="0.25">
      <c r="A572" s="95" t="s">
        <v>1103</v>
      </c>
      <c r="B572" s="96">
        <v>45371</v>
      </c>
      <c r="C572" s="21" t="s">
        <v>30</v>
      </c>
      <c r="D572" s="70" t="s">
        <v>16</v>
      </c>
      <c r="E572" s="70" t="s">
        <v>8</v>
      </c>
      <c r="F572" s="96">
        <v>45372</v>
      </c>
      <c r="G572" s="96">
        <v>45386</v>
      </c>
      <c r="H572" s="97">
        <v>5000000</v>
      </c>
      <c r="I572" s="98">
        <v>0.52</v>
      </c>
      <c r="J572" s="104">
        <v>9000000</v>
      </c>
      <c r="K572" s="100">
        <v>0.25</v>
      </c>
      <c r="L572" s="100">
        <v>0.35</v>
      </c>
      <c r="M572" s="103">
        <v>5000000</v>
      </c>
      <c r="N572" s="100">
        <v>0.25</v>
      </c>
      <c r="O572" s="100">
        <v>0.27666666666666673</v>
      </c>
      <c r="P572" s="102" t="str">
        <f t="shared" ca="1" si="8"/>
        <v>Matured</v>
      </c>
    </row>
    <row r="573" spans="1:16" x14ac:dyDescent="0.25">
      <c r="A573" s="95" t="s">
        <v>1104</v>
      </c>
      <c r="B573" s="96">
        <v>45371</v>
      </c>
      <c r="C573" s="21" t="s">
        <v>30</v>
      </c>
      <c r="D573" s="70" t="s">
        <v>16</v>
      </c>
      <c r="E573" s="70" t="s">
        <v>9</v>
      </c>
      <c r="F573" s="96">
        <v>45372</v>
      </c>
      <c r="G573" s="96">
        <v>45400</v>
      </c>
      <c r="H573" s="97">
        <v>5000000</v>
      </c>
      <c r="I573" s="98">
        <v>0.55000000000000004</v>
      </c>
      <c r="J573" s="104">
        <v>8000000</v>
      </c>
      <c r="K573" s="100">
        <v>0.28000000000000003</v>
      </c>
      <c r="L573" s="100">
        <v>0.45</v>
      </c>
      <c r="M573" s="103">
        <v>5000000</v>
      </c>
      <c r="N573" s="100">
        <v>0.28000000000000003</v>
      </c>
      <c r="O573" s="100">
        <v>0.34375</v>
      </c>
      <c r="P573" s="102" t="str">
        <f t="shared" ca="1" si="8"/>
        <v>Matured</v>
      </c>
    </row>
    <row r="574" spans="1:16" x14ac:dyDescent="0.25">
      <c r="A574" s="95" t="s">
        <v>1105</v>
      </c>
      <c r="B574" s="96">
        <v>45371</v>
      </c>
      <c r="C574" s="21" t="s">
        <v>30</v>
      </c>
      <c r="D574" s="70" t="s">
        <v>16</v>
      </c>
      <c r="E574" s="70" t="s">
        <v>10</v>
      </c>
      <c r="F574" s="96">
        <v>45372</v>
      </c>
      <c r="G574" s="96">
        <v>45463</v>
      </c>
      <c r="H574" s="97">
        <v>60000000</v>
      </c>
      <c r="I574" s="98">
        <v>1.1200000000000001</v>
      </c>
      <c r="J574" s="104">
        <v>30050000</v>
      </c>
      <c r="K574" s="100">
        <v>1.1000000000000001</v>
      </c>
      <c r="L574" s="100">
        <v>1.1200000000000001</v>
      </c>
      <c r="M574" s="103">
        <v>30050000</v>
      </c>
      <c r="N574" s="100">
        <v>1.1200000000000001</v>
      </c>
      <c r="O574" s="100">
        <v>1.119966722129784</v>
      </c>
      <c r="P574" s="102" t="str">
        <f t="shared" ca="1" si="8"/>
        <v>Matured</v>
      </c>
    </row>
    <row r="575" spans="1:16" x14ac:dyDescent="0.25">
      <c r="A575" s="95" t="s">
        <v>1490</v>
      </c>
      <c r="B575" s="96">
        <v>45371</v>
      </c>
      <c r="C575" s="21" t="s">
        <v>30</v>
      </c>
      <c r="D575" s="70" t="s">
        <v>16</v>
      </c>
      <c r="E575" s="70" t="s">
        <v>11</v>
      </c>
      <c r="F575" s="96">
        <v>45372</v>
      </c>
      <c r="G575" s="96">
        <v>45554</v>
      </c>
      <c r="H575" s="97">
        <v>25000000</v>
      </c>
      <c r="I575" s="98">
        <v>1.1599999999999999</v>
      </c>
      <c r="J575" s="104"/>
      <c r="K575" s="100"/>
      <c r="L575" s="100"/>
      <c r="M575" s="103"/>
      <c r="N575" s="100"/>
      <c r="O575" s="100"/>
      <c r="P575" s="102" t="str">
        <f t="shared" ca="1" si="8"/>
        <v>Matured</v>
      </c>
    </row>
    <row r="576" spans="1:16" x14ac:dyDescent="0.25">
      <c r="A576" s="95" t="s">
        <v>1106</v>
      </c>
      <c r="B576" s="96">
        <v>45371</v>
      </c>
      <c r="C576" s="21" t="s">
        <v>30</v>
      </c>
      <c r="D576" s="70" t="s">
        <v>16</v>
      </c>
      <c r="E576" s="70" t="s">
        <v>12</v>
      </c>
      <c r="F576" s="96">
        <v>45372</v>
      </c>
      <c r="G576" s="96">
        <v>45736</v>
      </c>
      <c r="H576" s="97">
        <v>25000000</v>
      </c>
      <c r="I576" s="98">
        <v>1.18</v>
      </c>
      <c r="J576" s="104">
        <v>20000000</v>
      </c>
      <c r="K576" s="100">
        <v>1.1499999999999999</v>
      </c>
      <c r="L576" s="100">
        <v>1.1499999999999999</v>
      </c>
      <c r="M576" s="103">
        <v>20000000</v>
      </c>
      <c r="N576" s="100">
        <v>1.1499999999999999</v>
      </c>
      <c r="O576" s="100">
        <v>1.1499999999999999</v>
      </c>
      <c r="P576" s="102" t="str">
        <f t="shared" ca="1" si="8"/>
        <v>Matured</v>
      </c>
    </row>
    <row r="577" spans="1:16" x14ac:dyDescent="0.25">
      <c r="A577" s="95" t="s">
        <v>668</v>
      </c>
      <c r="B577" s="96">
        <v>45378</v>
      </c>
      <c r="C577" s="21" t="s">
        <v>30</v>
      </c>
      <c r="D577" s="70" t="s">
        <v>17</v>
      </c>
      <c r="E577" s="70" t="s">
        <v>7</v>
      </c>
      <c r="F577" s="96">
        <v>45379</v>
      </c>
      <c r="G577" s="96">
        <v>45386</v>
      </c>
      <c r="H577" s="97">
        <v>500000000000</v>
      </c>
      <c r="I577" s="98">
        <v>0.5</v>
      </c>
      <c r="J577" s="104">
        <v>103000000000</v>
      </c>
      <c r="K577" s="100">
        <v>0.45</v>
      </c>
      <c r="L577" s="100">
        <v>0.5</v>
      </c>
      <c r="M577" s="103">
        <v>103000000000</v>
      </c>
      <c r="N577" s="100">
        <v>0.5</v>
      </c>
      <c r="O577" s="100">
        <v>0.49854368932038828</v>
      </c>
      <c r="P577" s="102" t="str">
        <f t="shared" ca="1" si="8"/>
        <v>Matured</v>
      </c>
    </row>
    <row r="578" spans="1:16" x14ac:dyDescent="0.25">
      <c r="A578" s="95" t="s">
        <v>669</v>
      </c>
      <c r="B578" s="96">
        <v>45378</v>
      </c>
      <c r="C578" s="21" t="s">
        <v>30</v>
      </c>
      <c r="D578" s="70" t="s">
        <v>17</v>
      </c>
      <c r="E578" s="70" t="s">
        <v>8</v>
      </c>
      <c r="F578" s="96">
        <v>45379</v>
      </c>
      <c r="G578" s="96">
        <v>45393</v>
      </c>
      <c r="H578" s="97">
        <v>170000000000</v>
      </c>
      <c r="I578" s="98">
        <v>0.55000000000000004</v>
      </c>
      <c r="J578" s="104">
        <v>53000000000</v>
      </c>
      <c r="K578" s="100">
        <v>0.5</v>
      </c>
      <c r="L578" s="100">
        <v>0.55000000000000004</v>
      </c>
      <c r="M578" s="103">
        <v>53000000000</v>
      </c>
      <c r="N578" s="100">
        <v>0.55000000000000004</v>
      </c>
      <c r="O578" s="100">
        <v>0.54716981132075482</v>
      </c>
      <c r="P578" s="102" t="str">
        <f t="shared" ca="1" si="8"/>
        <v>Matured</v>
      </c>
    </row>
    <row r="579" spans="1:16" x14ac:dyDescent="0.25">
      <c r="A579" s="95" t="s">
        <v>670</v>
      </c>
      <c r="B579" s="96">
        <v>45378</v>
      </c>
      <c r="C579" s="21" t="s">
        <v>30</v>
      </c>
      <c r="D579" s="70" t="s">
        <v>17</v>
      </c>
      <c r="E579" s="70" t="s">
        <v>9</v>
      </c>
      <c r="F579" s="96">
        <v>45379</v>
      </c>
      <c r="G579" s="96">
        <v>45407</v>
      </c>
      <c r="H579" s="97">
        <v>200000000000</v>
      </c>
      <c r="I579" s="98">
        <v>0.85</v>
      </c>
      <c r="J579" s="104">
        <v>2000000000</v>
      </c>
      <c r="K579" s="100">
        <v>0.75</v>
      </c>
      <c r="L579" s="100">
        <v>0.75</v>
      </c>
      <c r="M579" s="103">
        <v>2000000000</v>
      </c>
      <c r="N579" s="100">
        <v>0.75</v>
      </c>
      <c r="O579" s="100">
        <v>0.75</v>
      </c>
      <c r="P579" s="102" t="str">
        <f t="shared" ca="1" si="8"/>
        <v>Matured</v>
      </c>
    </row>
    <row r="580" spans="1:16" x14ac:dyDescent="0.25">
      <c r="A580" s="95" t="s">
        <v>1491</v>
      </c>
      <c r="B580" s="96">
        <v>45378</v>
      </c>
      <c r="C580" s="21" t="s">
        <v>30</v>
      </c>
      <c r="D580" s="70" t="s">
        <v>17</v>
      </c>
      <c r="E580" s="70" t="s">
        <v>10</v>
      </c>
      <c r="F580" s="96">
        <v>45379</v>
      </c>
      <c r="G580" s="96">
        <v>45470</v>
      </c>
      <c r="H580" s="97">
        <v>50000000000</v>
      </c>
      <c r="I580" s="98">
        <v>1.33</v>
      </c>
      <c r="J580" s="104"/>
      <c r="K580" s="100"/>
      <c r="L580" s="100"/>
      <c r="M580" s="103"/>
      <c r="N580" s="100"/>
      <c r="O580" s="100"/>
      <c r="P580" s="102" t="str">
        <f t="shared" ca="1" si="8"/>
        <v>Matured</v>
      </c>
    </row>
    <row r="581" spans="1:16" x14ac:dyDescent="0.25">
      <c r="A581" s="95" t="s">
        <v>1492</v>
      </c>
      <c r="B581" s="96">
        <v>45378</v>
      </c>
      <c r="C581" s="21" t="s">
        <v>30</v>
      </c>
      <c r="D581" s="70" t="s">
        <v>17</v>
      </c>
      <c r="E581" s="70" t="s">
        <v>11</v>
      </c>
      <c r="F581" s="96">
        <v>45379</v>
      </c>
      <c r="G581" s="96">
        <v>45561</v>
      </c>
      <c r="H581" s="97">
        <v>40000000000</v>
      </c>
      <c r="I581" s="98">
        <v>1.38</v>
      </c>
      <c r="J581" s="104"/>
      <c r="K581" s="100"/>
      <c r="L581" s="100"/>
      <c r="M581" s="103"/>
      <c r="N581" s="100"/>
      <c r="O581" s="100"/>
      <c r="P581" s="102" t="str">
        <f t="shared" ref="P581:P644" ca="1" si="9">IF(AND(G581 &gt; TODAY(), M581 &lt;&gt; ""), "Outstanding", "Matured")</f>
        <v>Matured</v>
      </c>
    </row>
    <row r="582" spans="1:16" x14ac:dyDescent="0.25">
      <c r="A582" s="95" t="s">
        <v>1493</v>
      </c>
      <c r="B582" s="96">
        <v>45378</v>
      </c>
      <c r="C582" s="21" t="s">
        <v>30</v>
      </c>
      <c r="D582" s="70" t="s">
        <v>17</v>
      </c>
      <c r="E582" s="70" t="s">
        <v>12</v>
      </c>
      <c r="F582" s="96">
        <v>45379</v>
      </c>
      <c r="G582" s="96">
        <v>45743</v>
      </c>
      <c r="H582" s="97">
        <v>40000000000</v>
      </c>
      <c r="I582" s="98">
        <v>1.4</v>
      </c>
      <c r="J582" s="104"/>
      <c r="K582" s="100"/>
      <c r="L582" s="100"/>
      <c r="M582" s="103"/>
      <c r="N582" s="100"/>
      <c r="O582" s="100"/>
      <c r="P582" s="102" t="str">
        <f t="shared" ca="1" si="9"/>
        <v>Matured</v>
      </c>
    </row>
    <row r="583" spans="1:16" x14ac:dyDescent="0.25">
      <c r="A583" s="95" t="s">
        <v>1107</v>
      </c>
      <c r="B583" s="96">
        <v>45378</v>
      </c>
      <c r="C583" s="21" t="s">
        <v>30</v>
      </c>
      <c r="D583" s="70" t="s">
        <v>16</v>
      </c>
      <c r="E583" s="70" t="s">
        <v>7</v>
      </c>
      <c r="F583" s="96">
        <v>45379</v>
      </c>
      <c r="G583" s="96">
        <v>45386</v>
      </c>
      <c r="H583" s="97">
        <v>5000000</v>
      </c>
      <c r="I583" s="98">
        <v>0.45</v>
      </c>
      <c r="J583" s="104">
        <v>19000000</v>
      </c>
      <c r="K583" s="100">
        <v>0.2</v>
      </c>
      <c r="L583" s="100">
        <v>0.28000000000000003</v>
      </c>
      <c r="M583" s="103">
        <v>5000000</v>
      </c>
      <c r="N583" s="100">
        <v>0.2</v>
      </c>
      <c r="O583" s="100">
        <v>0.20947368421052631</v>
      </c>
      <c r="P583" s="102" t="str">
        <f t="shared" ca="1" si="9"/>
        <v>Matured</v>
      </c>
    </row>
    <row r="584" spans="1:16" x14ac:dyDescent="0.25">
      <c r="A584" s="95" t="s">
        <v>1108</v>
      </c>
      <c r="B584" s="96">
        <v>45378</v>
      </c>
      <c r="C584" s="21" t="s">
        <v>30</v>
      </c>
      <c r="D584" s="70" t="s">
        <v>16</v>
      </c>
      <c r="E584" s="70" t="s">
        <v>8</v>
      </c>
      <c r="F584" s="96">
        <v>45379</v>
      </c>
      <c r="G584" s="96">
        <v>45393</v>
      </c>
      <c r="H584" s="97">
        <v>5000000</v>
      </c>
      <c r="I584" s="98">
        <v>0.52</v>
      </c>
      <c r="J584" s="104">
        <v>18000000</v>
      </c>
      <c r="K584" s="100">
        <v>0.22</v>
      </c>
      <c r="L584" s="100">
        <v>0.43</v>
      </c>
      <c r="M584" s="103">
        <v>5000000</v>
      </c>
      <c r="N584" s="100">
        <v>0.25</v>
      </c>
      <c r="O584" s="100">
        <v>0.27777777777777779</v>
      </c>
      <c r="P584" s="102" t="str">
        <f t="shared" ca="1" si="9"/>
        <v>Matured</v>
      </c>
    </row>
    <row r="585" spans="1:16" x14ac:dyDescent="0.25">
      <c r="A585" s="95" t="s">
        <v>1109</v>
      </c>
      <c r="B585" s="96">
        <v>45378</v>
      </c>
      <c r="C585" s="21" t="s">
        <v>30</v>
      </c>
      <c r="D585" s="70" t="s">
        <v>16</v>
      </c>
      <c r="E585" s="70" t="s">
        <v>9</v>
      </c>
      <c r="F585" s="96">
        <v>45379</v>
      </c>
      <c r="G585" s="96">
        <v>45407</v>
      </c>
      <c r="H585" s="97">
        <v>5000000</v>
      </c>
      <c r="I585" s="98">
        <v>0.55000000000000004</v>
      </c>
      <c r="J585" s="104">
        <v>13000000</v>
      </c>
      <c r="K585" s="100">
        <v>0.27</v>
      </c>
      <c r="L585" s="100">
        <v>0.45</v>
      </c>
      <c r="M585" s="103">
        <v>5000000</v>
      </c>
      <c r="N585" s="100">
        <v>0.28000000000000003</v>
      </c>
      <c r="O585" s="100">
        <v>0.33076923076923082</v>
      </c>
      <c r="P585" s="102" t="str">
        <f t="shared" ca="1" si="9"/>
        <v>Matured</v>
      </c>
    </row>
    <row r="586" spans="1:16" x14ac:dyDescent="0.25">
      <c r="A586" s="95" t="s">
        <v>1110</v>
      </c>
      <c r="B586" s="96">
        <v>45378</v>
      </c>
      <c r="C586" s="21" t="s">
        <v>30</v>
      </c>
      <c r="D586" s="70" t="s">
        <v>16</v>
      </c>
      <c r="E586" s="70" t="s">
        <v>10</v>
      </c>
      <c r="F586" s="96">
        <v>45379</v>
      </c>
      <c r="G586" s="96">
        <v>45470</v>
      </c>
      <c r="H586" s="97">
        <v>60000000</v>
      </c>
      <c r="I586" s="98">
        <v>1.1200000000000001</v>
      </c>
      <c r="J586" s="104">
        <v>26000000</v>
      </c>
      <c r="K586" s="100">
        <v>0.56000000000000005</v>
      </c>
      <c r="L586" s="100">
        <v>1.1200000000000001</v>
      </c>
      <c r="M586" s="103">
        <v>26000000</v>
      </c>
      <c r="N586" s="100">
        <v>1.1200000000000001</v>
      </c>
      <c r="O586" s="100">
        <v>0.99076923076923074</v>
      </c>
      <c r="P586" s="102" t="str">
        <f t="shared" ca="1" si="9"/>
        <v>Matured</v>
      </c>
    </row>
    <row r="587" spans="1:16" x14ac:dyDescent="0.25">
      <c r="A587" s="95" t="s">
        <v>1494</v>
      </c>
      <c r="B587" s="96">
        <v>45378</v>
      </c>
      <c r="C587" s="21" t="s">
        <v>30</v>
      </c>
      <c r="D587" s="70" t="s">
        <v>16</v>
      </c>
      <c r="E587" s="70" t="s">
        <v>11</v>
      </c>
      <c r="F587" s="96">
        <v>45379</v>
      </c>
      <c r="G587" s="96">
        <v>45561</v>
      </c>
      <c r="H587" s="97">
        <v>25000000</v>
      </c>
      <c r="I587" s="98">
        <v>1.1599999999999999</v>
      </c>
      <c r="J587" s="104"/>
      <c r="K587" s="100"/>
      <c r="L587" s="100"/>
      <c r="M587" s="103"/>
      <c r="N587" s="100"/>
      <c r="O587" s="100"/>
      <c r="P587" s="102" t="str">
        <f t="shared" ca="1" si="9"/>
        <v>Matured</v>
      </c>
    </row>
    <row r="588" spans="1:16" x14ac:dyDescent="0.25">
      <c r="A588" s="95" t="s">
        <v>1111</v>
      </c>
      <c r="B588" s="96">
        <v>45378</v>
      </c>
      <c r="C588" s="21" t="s">
        <v>30</v>
      </c>
      <c r="D588" s="70" t="s">
        <v>16</v>
      </c>
      <c r="E588" s="70" t="s">
        <v>12</v>
      </c>
      <c r="F588" s="96">
        <v>45379</v>
      </c>
      <c r="G588" s="96">
        <v>45743</v>
      </c>
      <c r="H588" s="97">
        <v>25000000</v>
      </c>
      <c r="I588" s="98">
        <v>1.18</v>
      </c>
      <c r="J588" s="104">
        <v>20000000</v>
      </c>
      <c r="K588" s="100">
        <v>1.17</v>
      </c>
      <c r="L588" s="100">
        <v>1.17</v>
      </c>
      <c r="M588" s="103">
        <v>20000000</v>
      </c>
      <c r="N588" s="100">
        <v>1.17</v>
      </c>
      <c r="O588" s="100">
        <v>1.17</v>
      </c>
      <c r="P588" s="102" t="str">
        <f t="shared" ca="1" si="9"/>
        <v>Matured</v>
      </c>
    </row>
    <row r="589" spans="1:16" x14ac:dyDescent="0.25">
      <c r="A589" s="95" t="s">
        <v>521</v>
      </c>
      <c r="B589" s="96">
        <v>45385</v>
      </c>
      <c r="C589" s="21" t="s">
        <v>30</v>
      </c>
      <c r="D589" s="70" t="s">
        <v>17</v>
      </c>
      <c r="E589" s="70" t="s">
        <v>7</v>
      </c>
      <c r="F589" s="96">
        <v>45386</v>
      </c>
      <c r="G589" s="96">
        <v>45393</v>
      </c>
      <c r="H589" s="97">
        <v>600000000000</v>
      </c>
      <c r="I589" s="98">
        <v>0.5</v>
      </c>
      <c r="J589" s="104">
        <v>53000000000</v>
      </c>
      <c r="K589" s="100">
        <v>0.45</v>
      </c>
      <c r="L589" s="100">
        <v>0.5</v>
      </c>
      <c r="M589" s="103">
        <v>53000000000</v>
      </c>
      <c r="N589" s="100">
        <v>0.5</v>
      </c>
      <c r="O589" s="100">
        <v>0.49716981132075472</v>
      </c>
      <c r="P589" s="102" t="str">
        <f t="shared" ca="1" si="9"/>
        <v>Matured</v>
      </c>
    </row>
    <row r="590" spans="1:16" x14ac:dyDescent="0.25">
      <c r="A590" s="95" t="s">
        <v>1496</v>
      </c>
      <c r="B590" s="96">
        <v>45385</v>
      </c>
      <c r="C590" s="21" t="s">
        <v>30</v>
      </c>
      <c r="D590" s="70" t="s">
        <v>17</v>
      </c>
      <c r="E590" s="70" t="s">
        <v>8</v>
      </c>
      <c r="F590" s="96">
        <v>45386</v>
      </c>
      <c r="G590" s="96">
        <v>45400</v>
      </c>
      <c r="H590" s="97">
        <v>70000000000</v>
      </c>
      <c r="I590" s="98">
        <v>0.55000000000000004</v>
      </c>
      <c r="J590" s="104"/>
      <c r="K590" s="100"/>
      <c r="L590" s="100"/>
      <c r="M590" s="103"/>
      <c r="N590" s="100"/>
      <c r="O590" s="100"/>
      <c r="P590" s="102" t="str">
        <f t="shared" ca="1" si="9"/>
        <v>Matured</v>
      </c>
    </row>
    <row r="591" spans="1:16" x14ac:dyDescent="0.25">
      <c r="A591" s="95" t="s">
        <v>1495</v>
      </c>
      <c r="B591" s="96">
        <v>45385</v>
      </c>
      <c r="C591" s="21" t="s">
        <v>30</v>
      </c>
      <c r="D591" s="70" t="s">
        <v>17</v>
      </c>
      <c r="E591" s="70" t="s">
        <v>9</v>
      </c>
      <c r="F591" s="96">
        <v>45386</v>
      </c>
      <c r="G591" s="96">
        <v>45414</v>
      </c>
      <c r="H591" s="97">
        <v>200000000000</v>
      </c>
      <c r="I591" s="98">
        <v>0.85</v>
      </c>
      <c r="J591" s="104"/>
      <c r="K591" s="100"/>
      <c r="L591" s="100"/>
      <c r="M591" s="103"/>
      <c r="N591" s="100"/>
      <c r="O591" s="100"/>
      <c r="P591" s="102" t="str">
        <f t="shared" ca="1" si="9"/>
        <v>Matured</v>
      </c>
    </row>
    <row r="592" spans="1:16" x14ac:dyDescent="0.25">
      <c r="A592" s="95" t="s">
        <v>522</v>
      </c>
      <c r="B592" s="96">
        <v>45385</v>
      </c>
      <c r="C592" s="21" t="s">
        <v>30</v>
      </c>
      <c r="D592" s="70" t="s">
        <v>17</v>
      </c>
      <c r="E592" s="70" t="s">
        <v>10</v>
      </c>
      <c r="F592" s="96">
        <v>45386</v>
      </c>
      <c r="G592" s="96">
        <v>45477</v>
      </c>
      <c r="H592" s="97">
        <v>50000000000</v>
      </c>
      <c r="I592" s="98">
        <v>1.33</v>
      </c>
      <c r="J592" s="104">
        <v>3200000000</v>
      </c>
      <c r="K592" s="100">
        <v>1.1000000000000001</v>
      </c>
      <c r="L592" s="100">
        <v>1.1000000000000001</v>
      </c>
      <c r="M592" s="103">
        <v>3200000000</v>
      </c>
      <c r="N592" s="100">
        <v>1.1000000000000001</v>
      </c>
      <c r="O592" s="100">
        <v>1.1000000000000001</v>
      </c>
      <c r="P592" s="102" t="str">
        <f t="shared" ca="1" si="9"/>
        <v>Matured</v>
      </c>
    </row>
    <row r="593" spans="1:16" x14ac:dyDescent="0.25">
      <c r="A593" s="95" t="s">
        <v>523</v>
      </c>
      <c r="B593" s="96">
        <v>45385</v>
      </c>
      <c r="C593" s="21" t="s">
        <v>30</v>
      </c>
      <c r="D593" s="70" t="s">
        <v>17</v>
      </c>
      <c r="E593" s="70" t="s">
        <v>11</v>
      </c>
      <c r="F593" s="96">
        <v>45386</v>
      </c>
      <c r="G593" s="96">
        <v>45568</v>
      </c>
      <c r="H593" s="97">
        <v>40000000000</v>
      </c>
      <c r="I593" s="98">
        <v>1.38</v>
      </c>
      <c r="J593" s="104">
        <v>2000000000</v>
      </c>
      <c r="K593" s="100">
        <v>1.3</v>
      </c>
      <c r="L593" s="100">
        <v>1.3</v>
      </c>
      <c r="M593" s="103">
        <v>2000000000</v>
      </c>
      <c r="N593" s="100">
        <v>1.3</v>
      </c>
      <c r="O593" s="100">
        <v>1.3</v>
      </c>
      <c r="P593" s="102" t="str">
        <f t="shared" ca="1" si="9"/>
        <v>Matured</v>
      </c>
    </row>
    <row r="594" spans="1:16" x14ac:dyDescent="0.25">
      <c r="A594" s="95" t="s">
        <v>524</v>
      </c>
      <c r="B594" s="96">
        <v>45385</v>
      </c>
      <c r="C594" s="21" t="s">
        <v>30</v>
      </c>
      <c r="D594" s="70" t="s">
        <v>17</v>
      </c>
      <c r="E594" s="70" t="s">
        <v>12</v>
      </c>
      <c r="F594" s="96">
        <v>45386</v>
      </c>
      <c r="G594" s="96">
        <v>45750</v>
      </c>
      <c r="H594" s="97">
        <v>40000000000</v>
      </c>
      <c r="I594" s="98">
        <v>1.4</v>
      </c>
      <c r="J594" s="104">
        <v>1200000000</v>
      </c>
      <c r="K594" s="100">
        <v>1.2</v>
      </c>
      <c r="L594" s="100">
        <v>1.4</v>
      </c>
      <c r="M594" s="103">
        <v>1200000000</v>
      </c>
      <c r="N594" s="100">
        <v>1.4</v>
      </c>
      <c r="O594" s="100">
        <v>1.2333333333333329</v>
      </c>
      <c r="P594" s="102" t="str">
        <f t="shared" ca="1" si="9"/>
        <v>Matured</v>
      </c>
    </row>
    <row r="595" spans="1:16" x14ac:dyDescent="0.25">
      <c r="A595" s="95" t="s">
        <v>1112</v>
      </c>
      <c r="B595" s="96">
        <v>45385</v>
      </c>
      <c r="C595" s="21" t="s">
        <v>30</v>
      </c>
      <c r="D595" s="70" t="s">
        <v>16</v>
      </c>
      <c r="E595" s="70" t="s">
        <v>7</v>
      </c>
      <c r="F595" s="96">
        <v>45386</v>
      </c>
      <c r="G595" s="96">
        <v>45393</v>
      </c>
      <c r="H595" s="97">
        <v>5000000</v>
      </c>
      <c r="I595" s="98">
        <v>0.45</v>
      </c>
      <c r="J595" s="104">
        <v>19000000</v>
      </c>
      <c r="K595" s="100">
        <v>0.2</v>
      </c>
      <c r="L595" s="100">
        <v>0.3</v>
      </c>
      <c r="M595" s="103">
        <v>5000000</v>
      </c>
      <c r="N595" s="100">
        <v>0.2</v>
      </c>
      <c r="O595" s="100">
        <v>0.2131578947368421</v>
      </c>
      <c r="P595" s="102" t="str">
        <f t="shared" ca="1" si="9"/>
        <v>Matured</v>
      </c>
    </row>
    <row r="596" spans="1:16" x14ac:dyDescent="0.25">
      <c r="A596" s="95" t="s">
        <v>1113</v>
      </c>
      <c r="B596" s="96">
        <v>45385</v>
      </c>
      <c r="C596" s="21" t="s">
        <v>30</v>
      </c>
      <c r="D596" s="70" t="s">
        <v>16</v>
      </c>
      <c r="E596" s="70" t="s">
        <v>8</v>
      </c>
      <c r="F596" s="96">
        <v>45386</v>
      </c>
      <c r="G596" s="96">
        <v>45400</v>
      </c>
      <c r="H596" s="97">
        <v>5000000</v>
      </c>
      <c r="I596" s="98">
        <v>0.52</v>
      </c>
      <c r="J596" s="104">
        <v>21000000</v>
      </c>
      <c r="K596" s="100">
        <v>0.22</v>
      </c>
      <c r="L596" s="100">
        <v>0.4</v>
      </c>
      <c r="M596" s="103">
        <v>5000000</v>
      </c>
      <c r="N596" s="100">
        <v>0.25</v>
      </c>
      <c r="O596" s="100">
        <v>0.26571428571428568</v>
      </c>
      <c r="P596" s="102" t="str">
        <f t="shared" ca="1" si="9"/>
        <v>Matured</v>
      </c>
    </row>
    <row r="597" spans="1:16" x14ac:dyDescent="0.25">
      <c r="A597" s="95" t="s">
        <v>1114</v>
      </c>
      <c r="B597" s="96">
        <v>45385</v>
      </c>
      <c r="C597" s="21" t="s">
        <v>30</v>
      </c>
      <c r="D597" s="70" t="s">
        <v>16</v>
      </c>
      <c r="E597" s="70" t="s">
        <v>9</v>
      </c>
      <c r="F597" s="96">
        <v>45386</v>
      </c>
      <c r="G597" s="96">
        <v>45414</v>
      </c>
      <c r="H597" s="97">
        <v>5000000</v>
      </c>
      <c r="I597" s="98">
        <v>0.55000000000000004</v>
      </c>
      <c r="J597" s="104">
        <v>15000000</v>
      </c>
      <c r="K597" s="100">
        <v>0.27</v>
      </c>
      <c r="L597" s="100">
        <v>0.45</v>
      </c>
      <c r="M597" s="103">
        <v>5000000</v>
      </c>
      <c r="N597" s="100">
        <v>0.3</v>
      </c>
      <c r="O597" s="100">
        <v>0.32400000000000001</v>
      </c>
      <c r="P597" s="102" t="str">
        <f t="shared" ca="1" si="9"/>
        <v>Matured</v>
      </c>
    </row>
    <row r="598" spans="1:16" x14ac:dyDescent="0.25">
      <c r="A598" s="95" t="s">
        <v>1115</v>
      </c>
      <c r="B598" s="96">
        <v>45385</v>
      </c>
      <c r="C598" s="21" t="s">
        <v>30</v>
      </c>
      <c r="D598" s="70" t="s">
        <v>16</v>
      </c>
      <c r="E598" s="70" t="s">
        <v>10</v>
      </c>
      <c r="F598" s="96">
        <v>45386</v>
      </c>
      <c r="G598" s="96">
        <v>45477</v>
      </c>
      <c r="H598" s="97">
        <v>60000000</v>
      </c>
      <c r="I598" s="98">
        <v>1.1200000000000001</v>
      </c>
      <c r="J598" s="104">
        <v>80250000</v>
      </c>
      <c r="K598" s="100">
        <v>0.56000000000000005</v>
      </c>
      <c r="L598" s="100">
        <v>1.1200000000000001</v>
      </c>
      <c r="M598" s="103">
        <v>60000000</v>
      </c>
      <c r="N598" s="100">
        <v>1.1200000000000001</v>
      </c>
      <c r="O598" s="100">
        <v>1.03577570093458</v>
      </c>
      <c r="P598" s="102" t="str">
        <f t="shared" ca="1" si="9"/>
        <v>Matured</v>
      </c>
    </row>
    <row r="599" spans="1:16" x14ac:dyDescent="0.25">
      <c r="A599" s="95" t="s">
        <v>1116</v>
      </c>
      <c r="B599" s="96">
        <v>45385</v>
      </c>
      <c r="C599" s="21" t="s">
        <v>30</v>
      </c>
      <c r="D599" s="70" t="s">
        <v>16</v>
      </c>
      <c r="E599" s="70" t="s">
        <v>11</v>
      </c>
      <c r="F599" s="96">
        <v>45386</v>
      </c>
      <c r="G599" s="96">
        <v>45568</v>
      </c>
      <c r="H599" s="97">
        <v>25000000</v>
      </c>
      <c r="I599" s="98">
        <v>1.1599999999999999</v>
      </c>
      <c r="J599" s="104">
        <v>13000000</v>
      </c>
      <c r="K599" s="100">
        <v>1.05</v>
      </c>
      <c r="L599" s="100">
        <v>1.1499999999999999</v>
      </c>
      <c r="M599" s="103">
        <v>13000000</v>
      </c>
      <c r="N599" s="100">
        <v>1.1499999999999999</v>
      </c>
      <c r="O599" s="100">
        <v>1.1269230769230769</v>
      </c>
      <c r="P599" s="102" t="str">
        <f t="shared" ca="1" si="9"/>
        <v>Matured</v>
      </c>
    </row>
    <row r="600" spans="1:16" x14ac:dyDescent="0.25">
      <c r="A600" s="95" t="s">
        <v>1117</v>
      </c>
      <c r="B600" s="96">
        <v>45385</v>
      </c>
      <c r="C600" s="21" t="s">
        <v>30</v>
      </c>
      <c r="D600" s="70" t="s">
        <v>16</v>
      </c>
      <c r="E600" s="70" t="s">
        <v>12</v>
      </c>
      <c r="F600" s="96">
        <v>45386</v>
      </c>
      <c r="G600" s="96">
        <v>45750</v>
      </c>
      <c r="H600" s="97">
        <v>25000000</v>
      </c>
      <c r="I600" s="98">
        <v>1.18</v>
      </c>
      <c r="J600" s="104">
        <v>27150000</v>
      </c>
      <c r="K600" s="100">
        <v>1</v>
      </c>
      <c r="L600" s="100">
        <v>1.18</v>
      </c>
      <c r="M600" s="103">
        <v>25000000</v>
      </c>
      <c r="N600" s="100">
        <v>1.18</v>
      </c>
      <c r="O600" s="100">
        <v>1.1402946593001839</v>
      </c>
      <c r="P600" s="102" t="str">
        <f t="shared" ca="1" si="9"/>
        <v>Matured</v>
      </c>
    </row>
    <row r="601" spans="1:16" x14ac:dyDescent="0.25">
      <c r="A601" s="95" t="s">
        <v>525</v>
      </c>
      <c r="B601" s="96">
        <v>45392</v>
      </c>
      <c r="C601" s="21" t="s">
        <v>30</v>
      </c>
      <c r="D601" s="70" t="s">
        <v>17</v>
      </c>
      <c r="E601" s="70" t="s">
        <v>7</v>
      </c>
      <c r="F601" s="96">
        <v>45393</v>
      </c>
      <c r="G601" s="96">
        <v>45400</v>
      </c>
      <c r="H601" s="97">
        <v>600000000000</v>
      </c>
      <c r="I601" s="98">
        <v>0.5</v>
      </c>
      <c r="J601" s="104">
        <v>50000000000</v>
      </c>
      <c r="K601" s="100">
        <v>0.5</v>
      </c>
      <c r="L601" s="100">
        <v>0.5</v>
      </c>
      <c r="M601" s="103">
        <v>50000000000</v>
      </c>
      <c r="N601" s="100">
        <v>0.5</v>
      </c>
      <c r="O601" s="100">
        <v>0.5</v>
      </c>
      <c r="P601" s="102" t="str">
        <f t="shared" ca="1" si="9"/>
        <v>Matured</v>
      </c>
    </row>
    <row r="602" spans="1:16" x14ac:dyDescent="0.25">
      <c r="A602" s="95" t="s">
        <v>1497</v>
      </c>
      <c r="B602" s="96">
        <v>45392</v>
      </c>
      <c r="C602" s="21" t="s">
        <v>30</v>
      </c>
      <c r="D602" s="70" t="s">
        <v>17</v>
      </c>
      <c r="E602" s="70" t="s">
        <v>9</v>
      </c>
      <c r="F602" s="96">
        <v>45393</v>
      </c>
      <c r="G602" s="96">
        <v>45421</v>
      </c>
      <c r="H602" s="97">
        <v>150000000000</v>
      </c>
      <c r="I602" s="98">
        <v>0.85</v>
      </c>
      <c r="J602" s="104"/>
      <c r="K602" s="100"/>
      <c r="L602" s="100"/>
      <c r="M602" s="103"/>
      <c r="N602" s="100"/>
      <c r="O602" s="100"/>
      <c r="P602" s="102" t="str">
        <f t="shared" ca="1" si="9"/>
        <v>Matured</v>
      </c>
    </row>
    <row r="603" spans="1:16" x14ac:dyDescent="0.25">
      <c r="A603" s="95" t="s">
        <v>526</v>
      </c>
      <c r="B603" s="96">
        <v>45392</v>
      </c>
      <c r="C603" s="21" t="s">
        <v>30</v>
      </c>
      <c r="D603" s="70" t="s">
        <v>17</v>
      </c>
      <c r="E603" s="70" t="s">
        <v>10</v>
      </c>
      <c r="F603" s="96">
        <v>45393</v>
      </c>
      <c r="G603" s="96">
        <v>45484</v>
      </c>
      <c r="H603" s="97">
        <v>50000000000</v>
      </c>
      <c r="I603" s="98">
        <v>1.33</v>
      </c>
      <c r="J603" s="104">
        <v>6820000000</v>
      </c>
      <c r="K603" s="100">
        <v>1.1000000000000001</v>
      </c>
      <c r="L603" s="100">
        <v>1.3</v>
      </c>
      <c r="M603" s="103">
        <v>6820000000</v>
      </c>
      <c r="N603" s="100">
        <v>1.3</v>
      </c>
      <c r="O603" s="100">
        <v>1.275953079178886</v>
      </c>
      <c r="P603" s="102" t="str">
        <f t="shared" ca="1" si="9"/>
        <v>Matured</v>
      </c>
    </row>
    <row r="604" spans="1:16" x14ac:dyDescent="0.25">
      <c r="A604" s="95" t="s">
        <v>527</v>
      </c>
      <c r="B604" s="96">
        <v>45392</v>
      </c>
      <c r="C604" s="21" t="s">
        <v>30</v>
      </c>
      <c r="D604" s="70" t="s">
        <v>17</v>
      </c>
      <c r="E604" s="70" t="s">
        <v>11</v>
      </c>
      <c r="F604" s="96">
        <v>45393</v>
      </c>
      <c r="G604" s="96">
        <v>45575</v>
      </c>
      <c r="H604" s="97">
        <v>40000000000</v>
      </c>
      <c r="I604" s="98">
        <v>1.38</v>
      </c>
      <c r="J604" s="104">
        <v>200000000</v>
      </c>
      <c r="K604" s="100">
        <v>1.1000000000000001</v>
      </c>
      <c r="L604" s="100">
        <v>1.1000000000000001</v>
      </c>
      <c r="M604" s="103">
        <v>200000000</v>
      </c>
      <c r="N604" s="100">
        <v>1.1000000000000001</v>
      </c>
      <c r="O604" s="100">
        <v>1.1000000000000001</v>
      </c>
      <c r="P604" s="102" t="str">
        <f t="shared" ca="1" si="9"/>
        <v>Matured</v>
      </c>
    </row>
    <row r="605" spans="1:16" x14ac:dyDescent="0.25">
      <c r="A605" s="95" t="s">
        <v>1498</v>
      </c>
      <c r="B605" s="96">
        <v>45392</v>
      </c>
      <c r="C605" s="21" t="s">
        <v>30</v>
      </c>
      <c r="D605" s="70" t="s">
        <v>17</v>
      </c>
      <c r="E605" s="70" t="s">
        <v>12</v>
      </c>
      <c r="F605" s="96">
        <v>45393</v>
      </c>
      <c r="G605" s="96">
        <v>45757</v>
      </c>
      <c r="H605" s="97">
        <v>40000000000</v>
      </c>
      <c r="I605" s="98">
        <v>1.4</v>
      </c>
      <c r="J605" s="104"/>
      <c r="K605" s="100"/>
      <c r="L605" s="100"/>
      <c r="M605" s="103"/>
      <c r="N605" s="100"/>
      <c r="O605" s="100"/>
      <c r="P605" s="102" t="str">
        <f t="shared" ca="1" si="9"/>
        <v>Matured</v>
      </c>
    </row>
    <row r="606" spans="1:16" x14ac:dyDescent="0.25">
      <c r="A606" s="95" t="s">
        <v>1118</v>
      </c>
      <c r="B606" s="96">
        <v>45392</v>
      </c>
      <c r="C606" s="21" t="s">
        <v>30</v>
      </c>
      <c r="D606" s="70" t="s">
        <v>16</v>
      </c>
      <c r="E606" s="70" t="s">
        <v>7</v>
      </c>
      <c r="F606" s="96">
        <v>45393</v>
      </c>
      <c r="G606" s="96">
        <v>45400</v>
      </c>
      <c r="H606" s="97">
        <v>5000000</v>
      </c>
      <c r="I606" s="98">
        <v>0.45</v>
      </c>
      <c r="J606" s="104">
        <v>16500000</v>
      </c>
      <c r="K606" s="100">
        <v>0.18</v>
      </c>
      <c r="L606" s="100">
        <v>0.23</v>
      </c>
      <c r="M606" s="103">
        <v>5000000</v>
      </c>
      <c r="N606" s="100">
        <v>0.2</v>
      </c>
      <c r="O606" s="100">
        <v>0.2012121212121212</v>
      </c>
      <c r="P606" s="102" t="str">
        <f t="shared" ca="1" si="9"/>
        <v>Matured</v>
      </c>
    </row>
    <row r="607" spans="1:16" x14ac:dyDescent="0.25">
      <c r="A607" s="95" t="s">
        <v>1119</v>
      </c>
      <c r="B607" s="96">
        <v>45392</v>
      </c>
      <c r="C607" s="21" t="s">
        <v>30</v>
      </c>
      <c r="D607" s="70" t="s">
        <v>16</v>
      </c>
      <c r="E607" s="70" t="s">
        <v>8</v>
      </c>
      <c r="F607" s="96">
        <v>45393</v>
      </c>
      <c r="G607" s="96">
        <v>45407</v>
      </c>
      <c r="H607" s="97">
        <v>5000000</v>
      </c>
      <c r="I607" s="98">
        <v>0.52</v>
      </c>
      <c r="J607" s="104">
        <v>12500000</v>
      </c>
      <c r="K607" s="100">
        <v>0.2</v>
      </c>
      <c r="L607" s="100">
        <v>0.27</v>
      </c>
      <c r="M607" s="103">
        <v>5000000</v>
      </c>
      <c r="N607" s="100">
        <v>0.27</v>
      </c>
      <c r="O607" s="100">
        <v>0.24959999999999999</v>
      </c>
      <c r="P607" s="102" t="str">
        <f t="shared" ca="1" si="9"/>
        <v>Matured</v>
      </c>
    </row>
    <row r="608" spans="1:16" x14ac:dyDescent="0.25">
      <c r="A608" s="95" t="s">
        <v>1120</v>
      </c>
      <c r="B608" s="96">
        <v>45392</v>
      </c>
      <c r="C608" s="21" t="s">
        <v>30</v>
      </c>
      <c r="D608" s="70" t="s">
        <v>16</v>
      </c>
      <c r="E608" s="70" t="s">
        <v>9</v>
      </c>
      <c r="F608" s="96">
        <v>45393</v>
      </c>
      <c r="G608" s="96">
        <v>45421</v>
      </c>
      <c r="H608" s="97">
        <v>5000000</v>
      </c>
      <c r="I608" s="98">
        <v>0.55000000000000004</v>
      </c>
      <c r="J608" s="104">
        <v>12500000</v>
      </c>
      <c r="K608" s="100">
        <v>0.25</v>
      </c>
      <c r="L608" s="100">
        <v>0.33</v>
      </c>
      <c r="M608" s="103">
        <v>5000000</v>
      </c>
      <c r="N608" s="100">
        <v>0.3</v>
      </c>
      <c r="O608" s="100">
        <v>0.29880000000000001</v>
      </c>
      <c r="P608" s="102" t="str">
        <f t="shared" ca="1" si="9"/>
        <v>Matured</v>
      </c>
    </row>
    <row r="609" spans="1:16" x14ac:dyDescent="0.25">
      <c r="A609" s="95" t="s">
        <v>1121</v>
      </c>
      <c r="B609" s="96">
        <v>45392</v>
      </c>
      <c r="C609" s="21" t="s">
        <v>30</v>
      </c>
      <c r="D609" s="70" t="s">
        <v>16</v>
      </c>
      <c r="E609" s="70" t="s">
        <v>10</v>
      </c>
      <c r="F609" s="96">
        <v>45393</v>
      </c>
      <c r="G609" s="96">
        <v>45484</v>
      </c>
      <c r="H609" s="97">
        <v>65000000</v>
      </c>
      <c r="I609" s="98">
        <v>1.1200000000000001</v>
      </c>
      <c r="J609" s="104">
        <v>82420000</v>
      </c>
      <c r="K609" s="100">
        <v>1</v>
      </c>
      <c r="L609" s="100">
        <v>1.1200000000000001</v>
      </c>
      <c r="M609" s="103">
        <v>65000000</v>
      </c>
      <c r="N609" s="100">
        <v>1.1200000000000001</v>
      </c>
      <c r="O609" s="100">
        <v>1.1123149720941521</v>
      </c>
      <c r="P609" s="102" t="str">
        <f t="shared" ca="1" si="9"/>
        <v>Matured</v>
      </c>
    </row>
    <row r="610" spans="1:16" x14ac:dyDescent="0.25">
      <c r="A610" s="95" t="s">
        <v>1122</v>
      </c>
      <c r="B610" s="96">
        <v>45392</v>
      </c>
      <c r="C610" s="21" t="s">
        <v>30</v>
      </c>
      <c r="D610" s="70" t="s">
        <v>16</v>
      </c>
      <c r="E610" s="70" t="s">
        <v>11</v>
      </c>
      <c r="F610" s="96">
        <v>45393</v>
      </c>
      <c r="G610" s="96">
        <v>45575</v>
      </c>
      <c r="H610" s="97">
        <v>30000000</v>
      </c>
      <c r="I610" s="98">
        <v>1.1599999999999999</v>
      </c>
      <c r="J610" s="104">
        <v>150000</v>
      </c>
      <c r="K610" s="100">
        <v>1</v>
      </c>
      <c r="L610" s="100">
        <v>1</v>
      </c>
      <c r="M610" s="103">
        <v>150000</v>
      </c>
      <c r="N610" s="100">
        <v>1</v>
      </c>
      <c r="O610" s="100">
        <v>1</v>
      </c>
      <c r="P610" s="102" t="str">
        <f t="shared" ca="1" si="9"/>
        <v>Matured</v>
      </c>
    </row>
    <row r="611" spans="1:16" x14ac:dyDescent="0.25">
      <c r="A611" s="95" t="s">
        <v>1123</v>
      </c>
      <c r="B611" s="96">
        <v>45392</v>
      </c>
      <c r="C611" s="21" t="s">
        <v>30</v>
      </c>
      <c r="D611" s="70" t="s">
        <v>16</v>
      </c>
      <c r="E611" s="70" t="s">
        <v>12</v>
      </c>
      <c r="F611" s="96">
        <v>45393</v>
      </c>
      <c r="G611" s="96">
        <v>45757</v>
      </c>
      <c r="H611" s="97">
        <v>30000000</v>
      </c>
      <c r="I611" s="98">
        <v>1.18</v>
      </c>
      <c r="J611" s="104">
        <v>10000000</v>
      </c>
      <c r="K611" s="100">
        <v>1.18</v>
      </c>
      <c r="L611" s="100">
        <v>1.18</v>
      </c>
      <c r="M611" s="103">
        <v>10000000</v>
      </c>
      <c r="N611" s="100">
        <v>1.18</v>
      </c>
      <c r="O611" s="100">
        <v>1.18</v>
      </c>
      <c r="P611" s="102" t="str">
        <f t="shared" ca="1" si="9"/>
        <v>Matured</v>
      </c>
    </row>
    <row r="612" spans="1:16" x14ac:dyDescent="0.25">
      <c r="A612" s="95" t="s">
        <v>671</v>
      </c>
      <c r="B612" s="96">
        <v>45399</v>
      </c>
      <c r="C612" s="21" t="s">
        <v>30</v>
      </c>
      <c r="D612" s="70" t="s">
        <v>17</v>
      </c>
      <c r="E612" s="70" t="s">
        <v>7</v>
      </c>
      <c r="F612" s="96">
        <v>45400</v>
      </c>
      <c r="G612" s="96">
        <v>45407</v>
      </c>
      <c r="H612" s="97">
        <v>700000000000</v>
      </c>
      <c r="I612" s="98">
        <v>0.5</v>
      </c>
      <c r="J612" s="104">
        <v>220000000000</v>
      </c>
      <c r="K612" s="100">
        <v>0.48</v>
      </c>
      <c r="L612" s="100">
        <v>0.5</v>
      </c>
      <c r="M612" s="103">
        <v>220000000000</v>
      </c>
      <c r="N612" s="100">
        <v>0.5</v>
      </c>
      <c r="O612" s="100">
        <v>0.49090909090909091</v>
      </c>
      <c r="P612" s="102" t="str">
        <f t="shared" ca="1" si="9"/>
        <v>Matured</v>
      </c>
    </row>
    <row r="613" spans="1:16" x14ac:dyDescent="0.25">
      <c r="A613" s="95" t="s">
        <v>672</v>
      </c>
      <c r="B613" s="96">
        <v>45399</v>
      </c>
      <c r="C613" s="21" t="s">
        <v>30</v>
      </c>
      <c r="D613" s="70" t="s">
        <v>17</v>
      </c>
      <c r="E613" s="70" t="s">
        <v>9</v>
      </c>
      <c r="F613" s="96">
        <v>45400</v>
      </c>
      <c r="G613" s="96">
        <v>45428</v>
      </c>
      <c r="H613" s="97">
        <v>50000000000</v>
      </c>
      <c r="I613" s="98">
        <v>0.85</v>
      </c>
      <c r="J613" s="104">
        <v>70000000000</v>
      </c>
      <c r="K613" s="100">
        <v>0.85</v>
      </c>
      <c r="L613" s="100">
        <v>0.85</v>
      </c>
      <c r="M613" s="103">
        <v>50000000000</v>
      </c>
      <c r="N613" s="100">
        <v>0.85</v>
      </c>
      <c r="O613" s="100">
        <v>0.85</v>
      </c>
      <c r="P613" s="102" t="str">
        <f t="shared" ca="1" si="9"/>
        <v>Matured</v>
      </c>
    </row>
    <row r="614" spans="1:16" x14ac:dyDescent="0.25">
      <c r="A614" s="95" t="s">
        <v>673</v>
      </c>
      <c r="B614" s="96">
        <v>45399</v>
      </c>
      <c r="C614" s="21" t="s">
        <v>30</v>
      </c>
      <c r="D614" s="70" t="s">
        <v>17</v>
      </c>
      <c r="E614" s="70" t="s">
        <v>10</v>
      </c>
      <c r="F614" s="96">
        <v>45400</v>
      </c>
      <c r="G614" s="96">
        <v>45491</v>
      </c>
      <c r="H614" s="97">
        <v>50000000000</v>
      </c>
      <c r="I614" s="98">
        <v>1.33</v>
      </c>
      <c r="J614" s="104">
        <v>50000000000</v>
      </c>
      <c r="K614" s="100">
        <v>1.33</v>
      </c>
      <c r="L614" s="100">
        <v>1.33</v>
      </c>
      <c r="M614" s="103">
        <v>50000000000</v>
      </c>
      <c r="N614" s="100">
        <v>1.33</v>
      </c>
      <c r="O614" s="100">
        <v>1.33</v>
      </c>
      <c r="P614" s="102" t="str">
        <f t="shared" ca="1" si="9"/>
        <v>Matured</v>
      </c>
    </row>
    <row r="615" spans="1:16" x14ac:dyDescent="0.25">
      <c r="A615" s="95" t="s">
        <v>1499</v>
      </c>
      <c r="B615" s="96">
        <v>45399</v>
      </c>
      <c r="C615" s="21" t="s">
        <v>30</v>
      </c>
      <c r="D615" s="70" t="s">
        <v>17</v>
      </c>
      <c r="E615" s="70" t="s">
        <v>11</v>
      </c>
      <c r="F615" s="96">
        <v>45400</v>
      </c>
      <c r="G615" s="96">
        <v>45582</v>
      </c>
      <c r="H615" s="97">
        <v>40000000000</v>
      </c>
      <c r="I615" s="98">
        <v>1.38</v>
      </c>
      <c r="J615" s="104"/>
      <c r="K615" s="100"/>
      <c r="L615" s="100"/>
      <c r="M615" s="103"/>
      <c r="N615" s="100"/>
      <c r="O615" s="100"/>
      <c r="P615" s="102" t="str">
        <f t="shared" ca="1" si="9"/>
        <v>Matured</v>
      </c>
    </row>
    <row r="616" spans="1:16" x14ac:dyDescent="0.25">
      <c r="A616" s="95" t="s">
        <v>1500</v>
      </c>
      <c r="B616" s="96">
        <v>45399</v>
      </c>
      <c r="C616" s="21" t="s">
        <v>30</v>
      </c>
      <c r="D616" s="70" t="s">
        <v>17</v>
      </c>
      <c r="E616" s="70" t="s">
        <v>12</v>
      </c>
      <c r="F616" s="96">
        <v>45400</v>
      </c>
      <c r="G616" s="96">
        <v>45764</v>
      </c>
      <c r="H616" s="97">
        <v>40000000000</v>
      </c>
      <c r="I616" s="98">
        <v>1.4</v>
      </c>
      <c r="J616" s="104"/>
      <c r="K616" s="100"/>
      <c r="L616" s="100"/>
      <c r="M616" s="103"/>
      <c r="N616" s="100"/>
      <c r="O616" s="100"/>
      <c r="P616" s="102" t="str">
        <f t="shared" ca="1" si="9"/>
        <v>Matured</v>
      </c>
    </row>
    <row r="617" spans="1:16" x14ac:dyDescent="0.25">
      <c r="A617" s="95" t="s">
        <v>1124</v>
      </c>
      <c r="B617" s="96">
        <v>45399</v>
      </c>
      <c r="C617" s="21" t="s">
        <v>30</v>
      </c>
      <c r="D617" s="70" t="s">
        <v>16</v>
      </c>
      <c r="E617" s="70" t="s">
        <v>7</v>
      </c>
      <c r="F617" s="96">
        <v>45400</v>
      </c>
      <c r="G617" s="96">
        <v>45407</v>
      </c>
      <c r="H617" s="97">
        <v>5000000</v>
      </c>
      <c r="I617" s="98">
        <v>0.45</v>
      </c>
      <c r="J617" s="104">
        <v>5000000</v>
      </c>
      <c r="K617" s="100">
        <v>0.2</v>
      </c>
      <c r="L617" s="100">
        <v>0.2</v>
      </c>
      <c r="M617" s="103">
        <v>5000000</v>
      </c>
      <c r="N617" s="100">
        <v>0.2</v>
      </c>
      <c r="O617" s="100">
        <v>0.2</v>
      </c>
      <c r="P617" s="102" t="str">
        <f t="shared" ca="1" si="9"/>
        <v>Matured</v>
      </c>
    </row>
    <row r="618" spans="1:16" x14ac:dyDescent="0.25">
      <c r="A618" s="95" t="s">
        <v>1125</v>
      </c>
      <c r="B618" s="96">
        <v>45399</v>
      </c>
      <c r="C618" s="21" t="s">
        <v>30</v>
      </c>
      <c r="D618" s="70" t="s">
        <v>16</v>
      </c>
      <c r="E618" s="70" t="s">
        <v>8</v>
      </c>
      <c r="F618" s="96">
        <v>45400</v>
      </c>
      <c r="G618" s="96">
        <v>45414</v>
      </c>
      <c r="H618" s="97">
        <v>5000000</v>
      </c>
      <c r="I618" s="98">
        <v>0.52</v>
      </c>
      <c r="J618" s="104">
        <v>6000000</v>
      </c>
      <c r="K618" s="100">
        <v>0.25</v>
      </c>
      <c r="L618" s="100">
        <v>0.27</v>
      </c>
      <c r="M618" s="103">
        <v>5000000</v>
      </c>
      <c r="N618" s="100">
        <v>0.27</v>
      </c>
      <c r="O618" s="100">
        <v>0.26666666666666672</v>
      </c>
      <c r="P618" s="102" t="str">
        <f t="shared" ca="1" si="9"/>
        <v>Matured</v>
      </c>
    </row>
    <row r="619" spans="1:16" x14ac:dyDescent="0.25">
      <c r="A619" s="95" t="s">
        <v>1126</v>
      </c>
      <c r="B619" s="96">
        <v>45399</v>
      </c>
      <c r="C619" s="21" t="s">
        <v>30</v>
      </c>
      <c r="D619" s="70" t="s">
        <v>16</v>
      </c>
      <c r="E619" s="70" t="s">
        <v>9</v>
      </c>
      <c r="F619" s="96">
        <v>45400</v>
      </c>
      <c r="G619" s="96">
        <v>45428</v>
      </c>
      <c r="H619" s="97">
        <v>5000000</v>
      </c>
      <c r="I619" s="98">
        <v>0.55000000000000004</v>
      </c>
      <c r="J619" s="104">
        <v>5000000</v>
      </c>
      <c r="K619" s="100">
        <v>0.33</v>
      </c>
      <c r="L619" s="100">
        <v>0.33</v>
      </c>
      <c r="M619" s="103">
        <v>5000000</v>
      </c>
      <c r="N619" s="100">
        <v>0.33</v>
      </c>
      <c r="O619" s="100">
        <v>0.33</v>
      </c>
      <c r="P619" s="102" t="str">
        <f t="shared" ca="1" si="9"/>
        <v>Matured</v>
      </c>
    </row>
    <row r="620" spans="1:16" x14ac:dyDescent="0.25">
      <c r="A620" s="95" t="s">
        <v>1127</v>
      </c>
      <c r="B620" s="96">
        <v>45399</v>
      </c>
      <c r="C620" s="21" t="s">
        <v>30</v>
      </c>
      <c r="D620" s="70" t="s">
        <v>16</v>
      </c>
      <c r="E620" s="70" t="s">
        <v>10</v>
      </c>
      <c r="F620" s="96">
        <v>45400</v>
      </c>
      <c r="G620" s="96">
        <v>45491</v>
      </c>
      <c r="H620" s="97">
        <v>75000000</v>
      </c>
      <c r="I620" s="98">
        <v>1.1200000000000001</v>
      </c>
      <c r="J620" s="104">
        <v>20000000</v>
      </c>
      <c r="K620" s="100">
        <v>1.1200000000000001</v>
      </c>
      <c r="L620" s="100">
        <v>1.1200000000000001</v>
      </c>
      <c r="M620" s="103">
        <v>20000000</v>
      </c>
      <c r="N620" s="100">
        <v>1.1200000000000001</v>
      </c>
      <c r="O620" s="100">
        <v>1.1200000000000001</v>
      </c>
      <c r="P620" s="102" t="str">
        <f t="shared" ca="1" si="9"/>
        <v>Matured</v>
      </c>
    </row>
    <row r="621" spans="1:16" x14ac:dyDescent="0.25">
      <c r="A621" s="95" t="s">
        <v>1501</v>
      </c>
      <c r="B621" s="96">
        <v>45399</v>
      </c>
      <c r="C621" s="21" t="s">
        <v>30</v>
      </c>
      <c r="D621" s="70" t="s">
        <v>16</v>
      </c>
      <c r="E621" s="70" t="s">
        <v>11</v>
      </c>
      <c r="F621" s="96">
        <v>45400</v>
      </c>
      <c r="G621" s="96">
        <v>45582</v>
      </c>
      <c r="H621" s="97">
        <v>30000000</v>
      </c>
      <c r="I621" s="98">
        <v>1.1599999999999999</v>
      </c>
      <c r="J621" s="104"/>
      <c r="K621" s="100"/>
      <c r="L621" s="100"/>
      <c r="M621" s="103"/>
      <c r="N621" s="100"/>
      <c r="O621" s="100"/>
      <c r="P621" s="102" t="str">
        <f t="shared" ca="1" si="9"/>
        <v>Matured</v>
      </c>
    </row>
    <row r="622" spans="1:16" x14ac:dyDescent="0.25">
      <c r="A622" s="95" t="s">
        <v>1128</v>
      </c>
      <c r="B622" s="96">
        <v>45399</v>
      </c>
      <c r="C622" s="21" t="s">
        <v>30</v>
      </c>
      <c r="D622" s="70" t="s">
        <v>16</v>
      </c>
      <c r="E622" s="70" t="s">
        <v>12</v>
      </c>
      <c r="F622" s="96">
        <v>45400</v>
      </c>
      <c r="G622" s="96">
        <v>45764</v>
      </c>
      <c r="H622" s="97">
        <v>30000000</v>
      </c>
      <c r="I622" s="98">
        <v>1.18</v>
      </c>
      <c r="J622" s="104">
        <v>10000000</v>
      </c>
      <c r="K622" s="100">
        <v>1.18</v>
      </c>
      <c r="L622" s="100">
        <v>1.18</v>
      </c>
      <c r="M622" s="103">
        <v>10000000</v>
      </c>
      <c r="N622" s="100">
        <v>1.18</v>
      </c>
      <c r="O622" s="100">
        <v>1.18</v>
      </c>
      <c r="P622" s="102" t="str">
        <f t="shared" ca="1" si="9"/>
        <v>Matured</v>
      </c>
    </row>
    <row r="623" spans="1:16" x14ac:dyDescent="0.25">
      <c r="A623" s="95" t="s">
        <v>674</v>
      </c>
      <c r="B623" s="96">
        <v>45406</v>
      </c>
      <c r="C623" s="21" t="s">
        <v>30</v>
      </c>
      <c r="D623" s="70" t="s">
        <v>17</v>
      </c>
      <c r="E623" s="70" t="s">
        <v>7</v>
      </c>
      <c r="F623" s="96">
        <v>45407</v>
      </c>
      <c r="G623" s="96">
        <v>45414</v>
      </c>
      <c r="H623" s="97">
        <v>700000000000</v>
      </c>
      <c r="I623" s="98">
        <v>0.5</v>
      </c>
      <c r="J623" s="104">
        <v>430000000000</v>
      </c>
      <c r="K623" s="100">
        <v>0.48</v>
      </c>
      <c r="L623" s="100">
        <v>0.5</v>
      </c>
      <c r="M623" s="103">
        <v>430000000000</v>
      </c>
      <c r="N623" s="100">
        <v>0.5</v>
      </c>
      <c r="O623" s="100">
        <v>0.49627906976744179</v>
      </c>
      <c r="P623" s="102" t="str">
        <f t="shared" ca="1" si="9"/>
        <v>Matured</v>
      </c>
    </row>
    <row r="624" spans="1:16" x14ac:dyDescent="0.25">
      <c r="A624" s="95" t="s">
        <v>675</v>
      </c>
      <c r="B624" s="96">
        <v>45406</v>
      </c>
      <c r="C624" s="21" t="s">
        <v>30</v>
      </c>
      <c r="D624" s="70" t="s">
        <v>17</v>
      </c>
      <c r="E624" s="70" t="s">
        <v>9</v>
      </c>
      <c r="F624" s="96">
        <v>45407</v>
      </c>
      <c r="G624" s="96">
        <v>45435</v>
      </c>
      <c r="H624" s="97">
        <v>50000000000</v>
      </c>
      <c r="I624" s="98">
        <v>0.85</v>
      </c>
      <c r="J624" s="104">
        <v>50000000000</v>
      </c>
      <c r="K624" s="100">
        <v>0.85</v>
      </c>
      <c r="L624" s="100">
        <v>0.85</v>
      </c>
      <c r="M624" s="103">
        <v>50000000000</v>
      </c>
      <c r="N624" s="100">
        <v>0.85</v>
      </c>
      <c r="O624" s="100">
        <v>0.85</v>
      </c>
      <c r="P624" s="102" t="str">
        <f t="shared" ca="1" si="9"/>
        <v>Matured</v>
      </c>
    </row>
    <row r="625" spans="1:16" x14ac:dyDescent="0.25">
      <c r="A625" s="95" t="s">
        <v>676</v>
      </c>
      <c r="B625" s="96">
        <v>45406</v>
      </c>
      <c r="C625" s="21" t="s">
        <v>30</v>
      </c>
      <c r="D625" s="70" t="s">
        <v>17</v>
      </c>
      <c r="E625" s="70" t="s">
        <v>10</v>
      </c>
      <c r="F625" s="96">
        <v>45407</v>
      </c>
      <c r="G625" s="96">
        <v>45498</v>
      </c>
      <c r="H625" s="97">
        <v>50000000000</v>
      </c>
      <c r="I625" s="98">
        <v>1.33</v>
      </c>
      <c r="J625" s="104">
        <v>50200000000</v>
      </c>
      <c r="K625" s="100">
        <v>1.2</v>
      </c>
      <c r="L625" s="100">
        <v>1.33</v>
      </c>
      <c r="M625" s="103">
        <v>50000000000</v>
      </c>
      <c r="N625" s="100">
        <v>1.33</v>
      </c>
      <c r="O625" s="100">
        <v>1.329482071713147</v>
      </c>
      <c r="P625" s="102" t="str">
        <f t="shared" ca="1" si="9"/>
        <v>Matured</v>
      </c>
    </row>
    <row r="626" spans="1:16" x14ac:dyDescent="0.25">
      <c r="A626" s="95" t="s">
        <v>1502</v>
      </c>
      <c r="B626" s="96">
        <v>45406</v>
      </c>
      <c r="C626" s="21" t="s">
        <v>30</v>
      </c>
      <c r="D626" s="70" t="s">
        <v>17</v>
      </c>
      <c r="E626" s="70" t="s">
        <v>11</v>
      </c>
      <c r="F626" s="96">
        <v>45407</v>
      </c>
      <c r="G626" s="96">
        <v>45589</v>
      </c>
      <c r="H626" s="97">
        <v>40000000000</v>
      </c>
      <c r="I626" s="98">
        <v>1.38</v>
      </c>
      <c r="J626" s="104"/>
      <c r="K626" s="100"/>
      <c r="L626" s="100"/>
      <c r="M626" s="103"/>
      <c r="N626" s="100"/>
      <c r="O626" s="100"/>
      <c r="P626" s="102" t="str">
        <f t="shared" ca="1" si="9"/>
        <v>Matured</v>
      </c>
    </row>
    <row r="627" spans="1:16" x14ac:dyDescent="0.25">
      <c r="A627" s="95" t="s">
        <v>1503</v>
      </c>
      <c r="B627" s="96">
        <v>45406</v>
      </c>
      <c r="C627" s="21" t="s">
        <v>30</v>
      </c>
      <c r="D627" s="70" t="s">
        <v>17</v>
      </c>
      <c r="E627" s="70" t="s">
        <v>12</v>
      </c>
      <c r="F627" s="96">
        <v>45407</v>
      </c>
      <c r="G627" s="96">
        <v>45771</v>
      </c>
      <c r="H627" s="97">
        <v>40000000000</v>
      </c>
      <c r="I627" s="98">
        <v>1.4</v>
      </c>
      <c r="J627" s="104"/>
      <c r="K627" s="100"/>
      <c r="L627" s="100"/>
      <c r="M627" s="103"/>
      <c r="N627" s="100"/>
      <c r="O627" s="100"/>
      <c r="P627" s="102" t="str">
        <f t="shared" ca="1" si="9"/>
        <v>Matured</v>
      </c>
    </row>
    <row r="628" spans="1:16" x14ac:dyDescent="0.25">
      <c r="A628" s="95" t="s">
        <v>373</v>
      </c>
      <c r="B628" s="96">
        <v>45406</v>
      </c>
      <c r="C628" s="21" t="s">
        <v>31</v>
      </c>
      <c r="D628" s="70" t="s">
        <v>17</v>
      </c>
      <c r="E628" s="70" t="s">
        <v>15</v>
      </c>
      <c r="F628" s="96">
        <v>45408</v>
      </c>
      <c r="G628" s="96">
        <v>45773</v>
      </c>
      <c r="H628" s="97" t="s">
        <v>35</v>
      </c>
      <c r="I628" s="98">
        <v>3.5</v>
      </c>
      <c r="J628" s="104">
        <v>20000000000</v>
      </c>
      <c r="K628" s="100">
        <v>3.95</v>
      </c>
      <c r="L628" s="100">
        <v>4</v>
      </c>
      <c r="M628" s="103">
        <v>10000000000</v>
      </c>
      <c r="N628" s="100"/>
      <c r="O628" s="100">
        <v>3.9750000000000001</v>
      </c>
      <c r="P628" s="102" t="str">
        <f t="shared" ca="1" si="9"/>
        <v>Matured</v>
      </c>
    </row>
    <row r="629" spans="1:16" x14ac:dyDescent="0.25">
      <c r="A629" s="95" t="s">
        <v>1129</v>
      </c>
      <c r="B629" s="96">
        <v>45406</v>
      </c>
      <c r="C629" s="21" t="s">
        <v>30</v>
      </c>
      <c r="D629" s="70" t="s">
        <v>16</v>
      </c>
      <c r="E629" s="70" t="s">
        <v>7</v>
      </c>
      <c r="F629" s="96">
        <v>45407</v>
      </c>
      <c r="G629" s="96">
        <v>45414</v>
      </c>
      <c r="H629" s="97">
        <v>5000000</v>
      </c>
      <c r="I629" s="98">
        <v>0.45</v>
      </c>
      <c r="J629" s="104">
        <v>15500000</v>
      </c>
      <c r="K629" s="100">
        <v>0.18</v>
      </c>
      <c r="L629" s="100">
        <v>0.4</v>
      </c>
      <c r="M629" s="103">
        <v>5000000</v>
      </c>
      <c r="N629" s="100">
        <v>0.2</v>
      </c>
      <c r="O629" s="100">
        <v>0.26709677419354838</v>
      </c>
      <c r="P629" s="102" t="str">
        <f t="shared" ca="1" si="9"/>
        <v>Matured</v>
      </c>
    </row>
    <row r="630" spans="1:16" x14ac:dyDescent="0.25">
      <c r="A630" s="95" t="s">
        <v>1130</v>
      </c>
      <c r="B630" s="96">
        <v>45406</v>
      </c>
      <c r="C630" s="21" t="s">
        <v>30</v>
      </c>
      <c r="D630" s="70" t="s">
        <v>16</v>
      </c>
      <c r="E630" s="70" t="s">
        <v>8</v>
      </c>
      <c r="F630" s="96">
        <v>45407</v>
      </c>
      <c r="G630" s="96">
        <v>45421</v>
      </c>
      <c r="H630" s="97">
        <v>5000000</v>
      </c>
      <c r="I630" s="98">
        <v>0.52</v>
      </c>
      <c r="J630" s="104">
        <v>20500000</v>
      </c>
      <c r="K630" s="100">
        <v>0.2</v>
      </c>
      <c r="L630" s="100">
        <v>0.49</v>
      </c>
      <c r="M630" s="103">
        <v>5000000</v>
      </c>
      <c r="N630" s="100">
        <v>0.25</v>
      </c>
      <c r="O630" s="100">
        <v>0.31219512195121951</v>
      </c>
      <c r="P630" s="102" t="str">
        <f t="shared" ca="1" si="9"/>
        <v>Matured</v>
      </c>
    </row>
    <row r="631" spans="1:16" x14ac:dyDescent="0.25">
      <c r="A631" s="95" t="s">
        <v>1131</v>
      </c>
      <c r="B631" s="96">
        <v>45406</v>
      </c>
      <c r="C631" s="21" t="s">
        <v>30</v>
      </c>
      <c r="D631" s="70" t="s">
        <v>16</v>
      </c>
      <c r="E631" s="70" t="s">
        <v>9</v>
      </c>
      <c r="F631" s="96">
        <v>45407</v>
      </c>
      <c r="G631" s="96">
        <v>45435</v>
      </c>
      <c r="H631" s="97">
        <v>5000000</v>
      </c>
      <c r="I631" s="98">
        <v>0.55000000000000004</v>
      </c>
      <c r="J631" s="104">
        <v>13500000</v>
      </c>
      <c r="K631" s="100">
        <v>0.25</v>
      </c>
      <c r="L631" s="100">
        <v>0.33</v>
      </c>
      <c r="M631" s="103">
        <v>5000000</v>
      </c>
      <c r="N631" s="100">
        <v>0.27</v>
      </c>
      <c r="O631" s="100">
        <v>0.29518518518518522</v>
      </c>
      <c r="P631" s="102" t="str">
        <f t="shared" ca="1" si="9"/>
        <v>Matured</v>
      </c>
    </row>
    <row r="632" spans="1:16" x14ac:dyDescent="0.25">
      <c r="A632" s="95" t="s">
        <v>1132</v>
      </c>
      <c r="B632" s="96">
        <v>45406</v>
      </c>
      <c r="C632" s="21" t="s">
        <v>30</v>
      </c>
      <c r="D632" s="70" t="s">
        <v>16</v>
      </c>
      <c r="E632" s="70" t="s">
        <v>10</v>
      </c>
      <c r="F632" s="96">
        <v>45407</v>
      </c>
      <c r="G632" s="96">
        <v>45498</v>
      </c>
      <c r="H632" s="97">
        <v>75000000</v>
      </c>
      <c r="I632" s="98">
        <v>1.1200000000000001</v>
      </c>
      <c r="J632" s="104">
        <v>107299000</v>
      </c>
      <c r="K632" s="100">
        <v>0.56000000000000005</v>
      </c>
      <c r="L632" s="100">
        <v>1.1200000000000001</v>
      </c>
      <c r="M632" s="103">
        <v>75000000</v>
      </c>
      <c r="N632" s="100">
        <v>1.1200000000000001</v>
      </c>
      <c r="O632" s="100">
        <v>1.053869560760119</v>
      </c>
      <c r="P632" s="102" t="str">
        <f t="shared" ca="1" si="9"/>
        <v>Matured</v>
      </c>
    </row>
    <row r="633" spans="1:16" x14ac:dyDescent="0.25">
      <c r="A633" s="95" t="s">
        <v>1133</v>
      </c>
      <c r="B633" s="96">
        <v>45406</v>
      </c>
      <c r="C633" s="21" t="s">
        <v>30</v>
      </c>
      <c r="D633" s="70" t="s">
        <v>16</v>
      </c>
      <c r="E633" s="70" t="s">
        <v>11</v>
      </c>
      <c r="F633" s="96">
        <v>45407</v>
      </c>
      <c r="G633" s="96">
        <v>45589</v>
      </c>
      <c r="H633" s="97">
        <v>30000000</v>
      </c>
      <c r="I633" s="98">
        <v>1.1599999999999999</v>
      </c>
      <c r="J633" s="104">
        <v>2000000</v>
      </c>
      <c r="K633" s="100">
        <v>1.1499999999999999</v>
      </c>
      <c r="L633" s="100">
        <v>1.1599999999999999</v>
      </c>
      <c r="M633" s="103">
        <v>2000000</v>
      </c>
      <c r="N633" s="100">
        <v>1.1599999999999999</v>
      </c>
      <c r="O633" s="100">
        <v>1.155</v>
      </c>
      <c r="P633" s="102" t="str">
        <f t="shared" ca="1" si="9"/>
        <v>Matured</v>
      </c>
    </row>
    <row r="634" spans="1:16" x14ac:dyDescent="0.25">
      <c r="A634" s="95" t="s">
        <v>1134</v>
      </c>
      <c r="B634" s="96">
        <v>45406</v>
      </c>
      <c r="C634" s="21" t="s">
        <v>30</v>
      </c>
      <c r="D634" s="70" t="s">
        <v>16</v>
      </c>
      <c r="E634" s="70" t="s">
        <v>12</v>
      </c>
      <c r="F634" s="96">
        <v>45407</v>
      </c>
      <c r="G634" s="96">
        <v>45771</v>
      </c>
      <c r="H634" s="97">
        <v>30000000</v>
      </c>
      <c r="I634" s="98">
        <v>1.18</v>
      </c>
      <c r="J634" s="104">
        <v>20000000</v>
      </c>
      <c r="K634" s="100">
        <v>1.18</v>
      </c>
      <c r="L634" s="100">
        <v>1.18</v>
      </c>
      <c r="M634" s="103">
        <v>20000000</v>
      </c>
      <c r="N634" s="100">
        <v>1.18</v>
      </c>
      <c r="O634" s="100">
        <v>1.18</v>
      </c>
      <c r="P634" s="102" t="str">
        <f t="shared" ca="1" si="9"/>
        <v>Matured</v>
      </c>
    </row>
    <row r="635" spans="1:16" x14ac:dyDescent="0.25">
      <c r="A635" s="95" t="s">
        <v>677</v>
      </c>
      <c r="B635" s="96">
        <v>45413</v>
      </c>
      <c r="C635" s="21" t="s">
        <v>30</v>
      </c>
      <c r="D635" s="70" t="s">
        <v>17</v>
      </c>
      <c r="E635" s="70" t="s">
        <v>7</v>
      </c>
      <c r="F635" s="96">
        <v>45414</v>
      </c>
      <c r="G635" s="96">
        <v>45421</v>
      </c>
      <c r="H635" s="97">
        <v>700000000000</v>
      </c>
      <c r="I635" s="98">
        <v>0.5</v>
      </c>
      <c r="J635" s="104">
        <v>311000000000</v>
      </c>
      <c r="K635" s="100">
        <v>0.48</v>
      </c>
      <c r="L635" s="100">
        <v>0.5</v>
      </c>
      <c r="M635" s="103">
        <v>311000000000</v>
      </c>
      <c r="N635" s="100">
        <v>0.5</v>
      </c>
      <c r="O635" s="100">
        <v>0.49485530546623802</v>
      </c>
      <c r="P635" s="102" t="str">
        <f t="shared" ca="1" si="9"/>
        <v>Matured</v>
      </c>
    </row>
    <row r="636" spans="1:16" x14ac:dyDescent="0.25">
      <c r="A636" s="95" t="s">
        <v>678</v>
      </c>
      <c r="B636" s="96">
        <v>45413</v>
      </c>
      <c r="C636" s="21" t="s">
        <v>30</v>
      </c>
      <c r="D636" s="70" t="s">
        <v>17</v>
      </c>
      <c r="E636" s="70" t="s">
        <v>9</v>
      </c>
      <c r="F636" s="96">
        <v>45414</v>
      </c>
      <c r="G636" s="96">
        <v>45442</v>
      </c>
      <c r="H636" s="97">
        <v>50000000000</v>
      </c>
      <c r="I636" s="98">
        <v>0.85</v>
      </c>
      <c r="J636" s="104">
        <v>50000000000</v>
      </c>
      <c r="K636" s="100">
        <v>0.85</v>
      </c>
      <c r="L636" s="100">
        <v>0.85</v>
      </c>
      <c r="M636" s="103">
        <v>50000000000</v>
      </c>
      <c r="N636" s="100">
        <v>0.85</v>
      </c>
      <c r="O636" s="100">
        <v>0.85</v>
      </c>
      <c r="P636" s="102" t="str">
        <f t="shared" ca="1" si="9"/>
        <v>Matured</v>
      </c>
    </row>
    <row r="637" spans="1:16" x14ac:dyDescent="0.25">
      <c r="A637" s="95" t="s">
        <v>679</v>
      </c>
      <c r="B637" s="96">
        <v>45413</v>
      </c>
      <c r="C637" s="21" t="s">
        <v>30</v>
      </c>
      <c r="D637" s="70" t="s">
        <v>17</v>
      </c>
      <c r="E637" s="70" t="s">
        <v>10</v>
      </c>
      <c r="F637" s="96">
        <v>45414</v>
      </c>
      <c r="G637" s="96">
        <v>45505</v>
      </c>
      <c r="H637" s="97">
        <v>50000000000</v>
      </c>
      <c r="I637" s="98">
        <v>1.33</v>
      </c>
      <c r="J637" s="104">
        <v>50200000000</v>
      </c>
      <c r="K637" s="100">
        <v>1.2</v>
      </c>
      <c r="L637" s="100">
        <v>1.33</v>
      </c>
      <c r="M637" s="103">
        <v>50000000000</v>
      </c>
      <c r="N637" s="100">
        <v>1.33</v>
      </c>
      <c r="O637" s="100">
        <v>1.33</v>
      </c>
      <c r="P637" s="102" t="str">
        <f t="shared" ca="1" si="9"/>
        <v>Matured</v>
      </c>
    </row>
    <row r="638" spans="1:16" x14ac:dyDescent="0.25">
      <c r="A638" s="95" t="s">
        <v>1504</v>
      </c>
      <c r="B638" s="96">
        <v>45413</v>
      </c>
      <c r="C638" s="21" t="s">
        <v>30</v>
      </c>
      <c r="D638" s="70" t="s">
        <v>17</v>
      </c>
      <c r="E638" s="70" t="s">
        <v>11</v>
      </c>
      <c r="F638" s="96">
        <v>45414</v>
      </c>
      <c r="G638" s="96">
        <v>45596</v>
      </c>
      <c r="H638" s="97">
        <v>40000000000</v>
      </c>
      <c r="I638" s="98">
        <v>1.38</v>
      </c>
      <c r="J638" s="104"/>
      <c r="K638" s="100"/>
      <c r="L638" s="100"/>
      <c r="M638" s="103"/>
      <c r="N638" s="100"/>
      <c r="O638" s="100"/>
      <c r="P638" s="102" t="str">
        <f t="shared" ca="1" si="9"/>
        <v>Matured</v>
      </c>
    </row>
    <row r="639" spans="1:16" x14ac:dyDescent="0.25">
      <c r="A639" s="95" t="s">
        <v>680</v>
      </c>
      <c r="B639" s="96">
        <v>45413</v>
      </c>
      <c r="C639" s="21" t="s">
        <v>30</v>
      </c>
      <c r="D639" s="70" t="s">
        <v>17</v>
      </c>
      <c r="E639" s="70" t="s">
        <v>12</v>
      </c>
      <c r="F639" s="96">
        <v>45414</v>
      </c>
      <c r="G639" s="96">
        <v>45778</v>
      </c>
      <c r="H639" s="97">
        <v>40000000000</v>
      </c>
      <c r="I639" s="98">
        <v>1.4</v>
      </c>
      <c r="J639" s="104">
        <v>200000000</v>
      </c>
      <c r="K639" s="100">
        <v>1</v>
      </c>
      <c r="L639" s="100">
        <v>1</v>
      </c>
      <c r="M639" s="103">
        <v>200000000</v>
      </c>
      <c r="N639" s="100">
        <v>1</v>
      </c>
      <c r="O639" s="100">
        <v>1</v>
      </c>
      <c r="P639" s="102" t="str">
        <f t="shared" ca="1" si="9"/>
        <v>Matured</v>
      </c>
    </row>
    <row r="640" spans="1:16" x14ac:dyDescent="0.25">
      <c r="A640" s="95" t="s">
        <v>1135</v>
      </c>
      <c r="B640" s="96">
        <v>45413</v>
      </c>
      <c r="C640" s="21" t="s">
        <v>30</v>
      </c>
      <c r="D640" s="70" t="s">
        <v>16</v>
      </c>
      <c r="E640" s="70" t="s">
        <v>7</v>
      </c>
      <c r="F640" s="96">
        <v>45414</v>
      </c>
      <c r="G640" s="96">
        <v>45421</v>
      </c>
      <c r="H640" s="97">
        <v>5000000</v>
      </c>
      <c r="I640" s="98">
        <v>0.45</v>
      </c>
      <c r="J640" s="104">
        <v>19000000</v>
      </c>
      <c r="K640" s="100">
        <v>0.18</v>
      </c>
      <c r="L640" s="100">
        <v>0.25</v>
      </c>
      <c r="M640" s="103">
        <v>5000000</v>
      </c>
      <c r="N640" s="100">
        <v>0.2</v>
      </c>
      <c r="O640" s="100">
        <v>0.2039473684210526</v>
      </c>
      <c r="P640" s="102" t="str">
        <f t="shared" ca="1" si="9"/>
        <v>Matured</v>
      </c>
    </row>
    <row r="641" spans="1:16" x14ac:dyDescent="0.25">
      <c r="A641" s="95" t="s">
        <v>1136</v>
      </c>
      <c r="B641" s="96">
        <v>45413</v>
      </c>
      <c r="C641" s="21" t="s">
        <v>30</v>
      </c>
      <c r="D641" s="70" t="s">
        <v>16</v>
      </c>
      <c r="E641" s="70" t="s">
        <v>8</v>
      </c>
      <c r="F641" s="96">
        <v>45414</v>
      </c>
      <c r="G641" s="96">
        <v>45428</v>
      </c>
      <c r="H641" s="97">
        <v>5000000</v>
      </c>
      <c r="I641" s="98">
        <v>0.52</v>
      </c>
      <c r="J641" s="104">
        <v>18000000</v>
      </c>
      <c r="K641" s="100">
        <v>0.2</v>
      </c>
      <c r="L641" s="100">
        <v>0.35</v>
      </c>
      <c r="M641" s="103">
        <v>5000000</v>
      </c>
      <c r="N641" s="100">
        <v>0.27</v>
      </c>
      <c r="O641" s="100">
        <v>0.2713888888888889</v>
      </c>
      <c r="P641" s="102" t="str">
        <f t="shared" ca="1" si="9"/>
        <v>Matured</v>
      </c>
    </row>
    <row r="642" spans="1:16" x14ac:dyDescent="0.25">
      <c r="A642" s="95" t="s">
        <v>1137</v>
      </c>
      <c r="B642" s="96">
        <v>45413</v>
      </c>
      <c r="C642" s="21" t="s">
        <v>30</v>
      </c>
      <c r="D642" s="70" t="s">
        <v>16</v>
      </c>
      <c r="E642" s="70" t="s">
        <v>9</v>
      </c>
      <c r="F642" s="96">
        <v>45414</v>
      </c>
      <c r="G642" s="96">
        <v>45442</v>
      </c>
      <c r="H642" s="97">
        <v>5000000</v>
      </c>
      <c r="I642" s="98">
        <v>0.55000000000000004</v>
      </c>
      <c r="J642" s="104">
        <v>13500000</v>
      </c>
      <c r="K642" s="100">
        <v>0.25</v>
      </c>
      <c r="L642" s="100">
        <v>0.33</v>
      </c>
      <c r="M642" s="103">
        <v>5000000</v>
      </c>
      <c r="N642" s="100">
        <v>0.27</v>
      </c>
      <c r="O642" s="100">
        <v>0.29518518518518522</v>
      </c>
      <c r="P642" s="102" t="str">
        <f t="shared" ca="1" si="9"/>
        <v>Matured</v>
      </c>
    </row>
    <row r="643" spans="1:16" x14ac:dyDescent="0.25">
      <c r="A643" s="95" t="s">
        <v>1138</v>
      </c>
      <c r="B643" s="96">
        <v>45413</v>
      </c>
      <c r="C643" s="21" t="s">
        <v>30</v>
      </c>
      <c r="D643" s="70" t="s">
        <v>16</v>
      </c>
      <c r="E643" s="70" t="s">
        <v>10</v>
      </c>
      <c r="F643" s="96">
        <v>45414</v>
      </c>
      <c r="G643" s="96">
        <v>45505</v>
      </c>
      <c r="H643" s="97">
        <v>80000000</v>
      </c>
      <c r="I643" s="98">
        <v>1.1200000000000001</v>
      </c>
      <c r="J643" s="104">
        <v>60000000</v>
      </c>
      <c r="K643" s="100">
        <v>1.1000000000000001</v>
      </c>
      <c r="L643" s="100">
        <v>1.1200000000000001</v>
      </c>
      <c r="M643" s="103">
        <v>60000000</v>
      </c>
      <c r="N643" s="100">
        <v>1.1200000000000001</v>
      </c>
      <c r="O643" s="100">
        <v>1.115</v>
      </c>
      <c r="P643" s="102" t="str">
        <f t="shared" ca="1" si="9"/>
        <v>Matured</v>
      </c>
    </row>
    <row r="644" spans="1:16" x14ac:dyDescent="0.25">
      <c r="A644" s="95" t="s">
        <v>1139</v>
      </c>
      <c r="B644" s="96">
        <v>45413</v>
      </c>
      <c r="C644" s="21" t="s">
        <v>30</v>
      </c>
      <c r="D644" s="70" t="s">
        <v>16</v>
      </c>
      <c r="E644" s="70" t="s">
        <v>11</v>
      </c>
      <c r="F644" s="96">
        <v>45414</v>
      </c>
      <c r="G644" s="96">
        <v>45596</v>
      </c>
      <c r="H644" s="97">
        <v>25000000</v>
      </c>
      <c r="I644" s="98">
        <v>1.1599999999999999</v>
      </c>
      <c r="J644" s="104">
        <v>600000</v>
      </c>
      <c r="K644" s="100">
        <v>1.1599999999999999</v>
      </c>
      <c r="L644" s="100">
        <v>1.1599999999999999</v>
      </c>
      <c r="M644" s="103">
        <v>600000</v>
      </c>
      <c r="N644" s="100">
        <v>1.1599999999999999</v>
      </c>
      <c r="O644" s="100">
        <v>1.1599999999999999</v>
      </c>
      <c r="P644" s="102" t="str">
        <f t="shared" ca="1" si="9"/>
        <v>Matured</v>
      </c>
    </row>
    <row r="645" spans="1:16" x14ac:dyDescent="0.25">
      <c r="A645" s="95" t="s">
        <v>1140</v>
      </c>
      <c r="B645" s="96">
        <v>45413</v>
      </c>
      <c r="C645" s="21" t="s">
        <v>30</v>
      </c>
      <c r="D645" s="70" t="s">
        <v>16</v>
      </c>
      <c r="E645" s="70" t="s">
        <v>12</v>
      </c>
      <c r="F645" s="96">
        <v>45414</v>
      </c>
      <c r="G645" s="96">
        <v>45778</v>
      </c>
      <c r="H645" s="97">
        <v>30000000</v>
      </c>
      <c r="I645" s="98">
        <v>1.18</v>
      </c>
      <c r="J645" s="104">
        <v>50000</v>
      </c>
      <c r="K645" s="100">
        <v>1</v>
      </c>
      <c r="L645" s="100">
        <v>1</v>
      </c>
      <c r="M645" s="103">
        <v>50000</v>
      </c>
      <c r="N645" s="100">
        <v>1</v>
      </c>
      <c r="O645" s="100">
        <v>1</v>
      </c>
      <c r="P645" s="102" t="str">
        <f t="shared" ref="P645:P708" ca="1" si="10">IF(AND(G645 &gt; TODAY(), M645 &lt;&gt; ""), "Outstanding", "Matured")</f>
        <v>Matured</v>
      </c>
    </row>
    <row r="646" spans="1:16" x14ac:dyDescent="0.25">
      <c r="A646" s="95" t="s">
        <v>528</v>
      </c>
      <c r="B646" s="96">
        <v>45420</v>
      </c>
      <c r="C646" s="21" t="s">
        <v>30</v>
      </c>
      <c r="D646" s="70" t="s">
        <v>17</v>
      </c>
      <c r="E646" s="70" t="s">
        <v>7</v>
      </c>
      <c r="F646" s="96">
        <v>45421</v>
      </c>
      <c r="G646" s="96">
        <v>45428</v>
      </c>
      <c r="H646" s="97">
        <v>700000000000</v>
      </c>
      <c r="I646" s="98">
        <v>0.5</v>
      </c>
      <c r="J646" s="104">
        <v>544000000000</v>
      </c>
      <c r="K646" s="100">
        <v>0.45</v>
      </c>
      <c r="L646" s="100">
        <v>0.5</v>
      </c>
      <c r="M646" s="103">
        <v>544000000000</v>
      </c>
      <c r="N646" s="100">
        <v>0.5</v>
      </c>
      <c r="O646" s="100">
        <v>0.49448529411764708</v>
      </c>
      <c r="P646" s="102" t="str">
        <f t="shared" ca="1" si="10"/>
        <v>Matured</v>
      </c>
    </row>
    <row r="647" spans="1:16" x14ac:dyDescent="0.25">
      <c r="A647" s="95" t="s">
        <v>529</v>
      </c>
      <c r="B647" s="96">
        <v>45420</v>
      </c>
      <c r="C647" s="21" t="s">
        <v>30</v>
      </c>
      <c r="D647" s="70" t="s">
        <v>17</v>
      </c>
      <c r="E647" s="70" t="s">
        <v>9</v>
      </c>
      <c r="F647" s="96">
        <v>45421</v>
      </c>
      <c r="G647" s="96">
        <v>45449</v>
      </c>
      <c r="H647" s="97">
        <v>50000000000</v>
      </c>
      <c r="I647" s="98">
        <v>0.85</v>
      </c>
      <c r="J647" s="104">
        <v>70000000000</v>
      </c>
      <c r="K647" s="100">
        <v>0.85</v>
      </c>
      <c r="L647" s="100">
        <v>0.85</v>
      </c>
      <c r="M647" s="103">
        <v>50000000000</v>
      </c>
      <c r="N647" s="100">
        <v>0.85</v>
      </c>
      <c r="O647" s="100">
        <v>0.85</v>
      </c>
      <c r="P647" s="102" t="str">
        <f t="shared" ca="1" si="10"/>
        <v>Matured</v>
      </c>
    </row>
    <row r="648" spans="1:16" x14ac:dyDescent="0.25">
      <c r="A648" s="95" t="s">
        <v>530</v>
      </c>
      <c r="B648" s="96">
        <v>45420</v>
      </c>
      <c r="C648" s="21" t="s">
        <v>30</v>
      </c>
      <c r="D648" s="70" t="s">
        <v>17</v>
      </c>
      <c r="E648" s="70" t="s">
        <v>10</v>
      </c>
      <c r="F648" s="96">
        <v>45421</v>
      </c>
      <c r="G648" s="96">
        <v>45512</v>
      </c>
      <c r="H648" s="97">
        <v>50000000000</v>
      </c>
      <c r="I648" s="98">
        <v>1.33</v>
      </c>
      <c r="J648" s="104">
        <v>50000000000</v>
      </c>
      <c r="K648" s="100">
        <v>1.33</v>
      </c>
      <c r="L648" s="100">
        <v>1.33</v>
      </c>
      <c r="M648" s="103">
        <v>50000000000</v>
      </c>
      <c r="N648" s="100">
        <v>1.33</v>
      </c>
      <c r="O648" s="100">
        <v>1.33</v>
      </c>
      <c r="P648" s="102" t="str">
        <f t="shared" ca="1" si="10"/>
        <v>Matured</v>
      </c>
    </row>
    <row r="649" spans="1:16" x14ac:dyDescent="0.25">
      <c r="A649" s="95" t="s">
        <v>531</v>
      </c>
      <c r="B649" s="96">
        <v>45420</v>
      </c>
      <c r="C649" s="21" t="s">
        <v>30</v>
      </c>
      <c r="D649" s="70" t="s">
        <v>17</v>
      </c>
      <c r="E649" s="70" t="s">
        <v>11</v>
      </c>
      <c r="F649" s="96">
        <v>45421</v>
      </c>
      <c r="G649" s="96">
        <v>45603</v>
      </c>
      <c r="H649" s="97">
        <v>40000000000</v>
      </c>
      <c r="I649" s="98">
        <v>1.38</v>
      </c>
      <c r="J649" s="104">
        <v>3000000000</v>
      </c>
      <c r="K649" s="100">
        <v>1.33</v>
      </c>
      <c r="L649" s="100">
        <v>1.33</v>
      </c>
      <c r="M649" s="103">
        <v>3000000000</v>
      </c>
      <c r="N649" s="100">
        <v>1.33</v>
      </c>
      <c r="O649" s="100">
        <v>1.33</v>
      </c>
      <c r="P649" s="102" t="str">
        <f t="shared" ca="1" si="10"/>
        <v>Matured</v>
      </c>
    </row>
    <row r="650" spans="1:16" x14ac:dyDescent="0.25">
      <c r="A650" s="95" t="s">
        <v>532</v>
      </c>
      <c r="B650" s="96">
        <v>45420</v>
      </c>
      <c r="C650" s="21" t="s">
        <v>30</v>
      </c>
      <c r="D650" s="70" t="s">
        <v>17</v>
      </c>
      <c r="E650" s="70" t="s">
        <v>12</v>
      </c>
      <c r="F650" s="96">
        <v>45421</v>
      </c>
      <c r="G650" s="96">
        <v>45785</v>
      </c>
      <c r="H650" s="97">
        <v>40000000000</v>
      </c>
      <c r="I650" s="98">
        <v>1.4</v>
      </c>
      <c r="J650" s="104">
        <v>2400000000</v>
      </c>
      <c r="K650" s="100">
        <v>1.38</v>
      </c>
      <c r="L650" s="100">
        <v>1.38</v>
      </c>
      <c r="M650" s="103">
        <v>2400000000</v>
      </c>
      <c r="N650" s="100">
        <v>1.38</v>
      </c>
      <c r="O650" s="100">
        <v>1.38</v>
      </c>
      <c r="P650" s="102" t="str">
        <f t="shared" ca="1" si="10"/>
        <v>Matured</v>
      </c>
    </row>
    <row r="651" spans="1:16" x14ac:dyDescent="0.25">
      <c r="A651" s="95" t="s">
        <v>1141</v>
      </c>
      <c r="B651" s="96">
        <v>45420</v>
      </c>
      <c r="C651" s="21" t="s">
        <v>30</v>
      </c>
      <c r="D651" s="70" t="s">
        <v>16</v>
      </c>
      <c r="E651" s="70" t="s">
        <v>7</v>
      </c>
      <c r="F651" s="96">
        <v>45421</v>
      </c>
      <c r="G651" s="96">
        <v>45428</v>
      </c>
      <c r="H651" s="97">
        <v>5000000</v>
      </c>
      <c r="I651" s="98">
        <v>0.45</v>
      </c>
      <c r="J651" s="104">
        <v>17000000</v>
      </c>
      <c r="K651" s="100">
        <v>0.18</v>
      </c>
      <c r="L651" s="100">
        <v>0.38</v>
      </c>
      <c r="M651" s="103">
        <v>5000000</v>
      </c>
      <c r="N651" s="100">
        <v>0.2</v>
      </c>
      <c r="O651" s="100">
        <v>0.21058823529411769</v>
      </c>
      <c r="P651" s="102" t="str">
        <f t="shared" ca="1" si="10"/>
        <v>Matured</v>
      </c>
    </row>
    <row r="652" spans="1:16" x14ac:dyDescent="0.25">
      <c r="A652" s="95" t="s">
        <v>1142</v>
      </c>
      <c r="B652" s="96">
        <v>45420</v>
      </c>
      <c r="C652" s="21" t="s">
        <v>30</v>
      </c>
      <c r="D652" s="70" t="s">
        <v>16</v>
      </c>
      <c r="E652" s="70" t="s">
        <v>8</v>
      </c>
      <c r="F652" s="96">
        <v>45421</v>
      </c>
      <c r="G652" s="96">
        <v>45435</v>
      </c>
      <c r="H652" s="97">
        <v>5000000</v>
      </c>
      <c r="I652" s="98">
        <v>0.52</v>
      </c>
      <c r="J652" s="104">
        <v>19500000</v>
      </c>
      <c r="K652" s="100">
        <v>0.2</v>
      </c>
      <c r="L652" s="100">
        <v>0.45</v>
      </c>
      <c r="M652" s="103">
        <v>5000000</v>
      </c>
      <c r="N652" s="100">
        <v>0.26</v>
      </c>
      <c r="O652" s="100">
        <v>0.26820512820512821</v>
      </c>
      <c r="P652" s="102" t="str">
        <f t="shared" ca="1" si="10"/>
        <v>Matured</v>
      </c>
    </row>
    <row r="653" spans="1:16" x14ac:dyDescent="0.25">
      <c r="A653" s="95" t="s">
        <v>1143</v>
      </c>
      <c r="B653" s="96">
        <v>45420</v>
      </c>
      <c r="C653" s="21" t="s">
        <v>30</v>
      </c>
      <c r="D653" s="70" t="s">
        <v>16</v>
      </c>
      <c r="E653" s="70" t="s">
        <v>9</v>
      </c>
      <c r="F653" s="96">
        <v>45421</v>
      </c>
      <c r="G653" s="96">
        <v>45449</v>
      </c>
      <c r="H653" s="97">
        <v>5000000</v>
      </c>
      <c r="I653" s="98">
        <v>0.55000000000000004</v>
      </c>
      <c r="J653" s="104">
        <v>22000000</v>
      </c>
      <c r="K653" s="100">
        <v>0.25</v>
      </c>
      <c r="L653" s="100">
        <v>0.48</v>
      </c>
      <c r="M653" s="103">
        <v>5000000</v>
      </c>
      <c r="N653" s="100">
        <v>0.25</v>
      </c>
      <c r="O653" s="100">
        <v>0.29409090909090913</v>
      </c>
      <c r="P653" s="102" t="str">
        <f t="shared" ca="1" si="10"/>
        <v>Matured</v>
      </c>
    </row>
    <row r="654" spans="1:16" x14ac:dyDescent="0.25">
      <c r="A654" s="95" t="s">
        <v>1144</v>
      </c>
      <c r="B654" s="96">
        <v>45420</v>
      </c>
      <c r="C654" s="21" t="s">
        <v>30</v>
      </c>
      <c r="D654" s="70" t="s">
        <v>16</v>
      </c>
      <c r="E654" s="70" t="s">
        <v>10</v>
      </c>
      <c r="F654" s="96">
        <v>45421</v>
      </c>
      <c r="G654" s="96">
        <v>45512</v>
      </c>
      <c r="H654" s="97">
        <v>80000000</v>
      </c>
      <c r="I654" s="98">
        <v>1.1200000000000001</v>
      </c>
      <c r="J654" s="104">
        <v>78550000</v>
      </c>
      <c r="K654" s="100">
        <v>0.56999999999999995</v>
      </c>
      <c r="L654" s="100">
        <v>1.1200000000000001</v>
      </c>
      <c r="M654" s="103">
        <v>78550000</v>
      </c>
      <c r="N654" s="100">
        <v>1.1200000000000001</v>
      </c>
      <c r="O654" s="100">
        <v>1.027192870782941</v>
      </c>
      <c r="P654" s="102" t="str">
        <f t="shared" ca="1" si="10"/>
        <v>Matured</v>
      </c>
    </row>
    <row r="655" spans="1:16" x14ac:dyDescent="0.25">
      <c r="A655" s="95" t="s">
        <v>1145</v>
      </c>
      <c r="B655" s="96">
        <v>45420</v>
      </c>
      <c r="C655" s="21" t="s">
        <v>30</v>
      </c>
      <c r="D655" s="70" t="s">
        <v>16</v>
      </c>
      <c r="E655" s="70" t="s">
        <v>11</v>
      </c>
      <c r="F655" s="96">
        <v>45421</v>
      </c>
      <c r="G655" s="96">
        <v>45603</v>
      </c>
      <c r="H655" s="97">
        <v>25000000</v>
      </c>
      <c r="I655" s="98">
        <v>1.1599999999999999</v>
      </c>
      <c r="J655" s="104">
        <v>1000000</v>
      </c>
      <c r="K655" s="100">
        <v>1.0900000000000001</v>
      </c>
      <c r="L655" s="100">
        <v>1.0900000000000001</v>
      </c>
      <c r="M655" s="103">
        <v>1000000</v>
      </c>
      <c r="N655" s="100">
        <v>1.0900000000000001</v>
      </c>
      <c r="O655" s="100">
        <v>1.08</v>
      </c>
      <c r="P655" s="102" t="str">
        <f t="shared" ca="1" si="10"/>
        <v>Matured</v>
      </c>
    </row>
    <row r="656" spans="1:16" x14ac:dyDescent="0.25">
      <c r="A656" s="95" t="s">
        <v>1146</v>
      </c>
      <c r="B656" s="96">
        <v>45420</v>
      </c>
      <c r="C656" s="21" t="s">
        <v>30</v>
      </c>
      <c r="D656" s="70" t="s">
        <v>16</v>
      </c>
      <c r="E656" s="70" t="s">
        <v>12</v>
      </c>
      <c r="F656" s="96">
        <v>45421</v>
      </c>
      <c r="G656" s="96">
        <v>45785</v>
      </c>
      <c r="H656" s="97">
        <v>30000000</v>
      </c>
      <c r="I656" s="98">
        <v>1.18</v>
      </c>
      <c r="J656" s="104">
        <v>11800000</v>
      </c>
      <c r="K656" s="100">
        <v>1.1100000000000001</v>
      </c>
      <c r="L656" s="100">
        <v>1.18</v>
      </c>
      <c r="M656" s="103">
        <v>11800000</v>
      </c>
      <c r="N656" s="100">
        <v>1.18</v>
      </c>
      <c r="O656" s="100">
        <v>1.1718644067796611</v>
      </c>
      <c r="P656" s="102" t="str">
        <f t="shared" ca="1" si="10"/>
        <v>Matured</v>
      </c>
    </row>
    <row r="657" spans="1:16" x14ac:dyDescent="0.25">
      <c r="A657" s="95" t="s">
        <v>533</v>
      </c>
      <c r="B657" s="96">
        <v>45427</v>
      </c>
      <c r="C657" s="21" t="s">
        <v>30</v>
      </c>
      <c r="D657" s="70" t="s">
        <v>17</v>
      </c>
      <c r="E657" s="70" t="s">
        <v>7</v>
      </c>
      <c r="F657" s="96">
        <v>45428</v>
      </c>
      <c r="G657" s="96">
        <v>45435</v>
      </c>
      <c r="H657" s="97">
        <v>700000000000</v>
      </c>
      <c r="I657" s="98">
        <v>0.5</v>
      </c>
      <c r="J657" s="104">
        <v>610000000000</v>
      </c>
      <c r="K657" s="100">
        <v>0.45</v>
      </c>
      <c r="L657" s="100">
        <v>0.5</v>
      </c>
      <c r="M657" s="103">
        <v>610000000000</v>
      </c>
      <c r="N657" s="100">
        <v>0.5</v>
      </c>
      <c r="O657" s="100">
        <v>0.49262295081967211</v>
      </c>
      <c r="P657" s="102" t="str">
        <f t="shared" ca="1" si="10"/>
        <v>Matured</v>
      </c>
    </row>
    <row r="658" spans="1:16" x14ac:dyDescent="0.25">
      <c r="A658" s="95" t="s">
        <v>534</v>
      </c>
      <c r="B658" s="96">
        <v>45427</v>
      </c>
      <c r="C658" s="21" t="s">
        <v>30</v>
      </c>
      <c r="D658" s="70" t="s">
        <v>17</v>
      </c>
      <c r="E658" s="70" t="s">
        <v>9</v>
      </c>
      <c r="F658" s="96">
        <v>45428</v>
      </c>
      <c r="G658" s="96">
        <v>45456</v>
      </c>
      <c r="H658" s="97">
        <v>50000000000</v>
      </c>
      <c r="I658" s="98">
        <v>0.85</v>
      </c>
      <c r="J658" s="104">
        <v>80000000000</v>
      </c>
      <c r="K658" s="100">
        <v>0.83</v>
      </c>
      <c r="L658" s="100">
        <v>0.85</v>
      </c>
      <c r="M658" s="103">
        <v>50000000000</v>
      </c>
      <c r="N658" s="100">
        <v>0.85</v>
      </c>
      <c r="O658" s="100">
        <v>0.84250000000000003</v>
      </c>
      <c r="P658" s="102" t="str">
        <f t="shared" ca="1" si="10"/>
        <v>Matured</v>
      </c>
    </row>
    <row r="659" spans="1:16" x14ac:dyDescent="0.25">
      <c r="A659" s="95" t="s">
        <v>535</v>
      </c>
      <c r="B659" s="96">
        <v>45427</v>
      </c>
      <c r="C659" s="21" t="s">
        <v>30</v>
      </c>
      <c r="D659" s="70" t="s">
        <v>17</v>
      </c>
      <c r="E659" s="70" t="s">
        <v>10</v>
      </c>
      <c r="F659" s="96">
        <v>45428</v>
      </c>
      <c r="G659" s="96">
        <v>45519</v>
      </c>
      <c r="H659" s="97">
        <v>50000000000</v>
      </c>
      <c r="I659" s="98">
        <v>1.33</v>
      </c>
      <c r="J659" s="104">
        <v>50800000000</v>
      </c>
      <c r="K659" s="100">
        <v>0.48</v>
      </c>
      <c r="L659" s="100">
        <v>1.33</v>
      </c>
      <c r="M659" s="103">
        <v>50000000000</v>
      </c>
      <c r="N659" s="100">
        <v>1.33</v>
      </c>
      <c r="O659" s="100">
        <v>1.316614173228347</v>
      </c>
      <c r="P659" s="102" t="str">
        <f t="shared" ca="1" si="10"/>
        <v>Matured</v>
      </c>
    </row>
    <row r="660" spans="1:16" x14ac:dyDescent="0.25">
      <c r="A660" s="95" t="s">
        <v>536</v>
      </c>
      <c r="B660" s="96">
        <v>45427</v>
      </c>
      <c r="C660" s="21" t="s">
        <v>30</v>
      </c>
      <c r="D660" s="70" t="s">
        <v>17</v>
      </c>
      <c r="E660" s="70" t="s">
        <v>11</v>
      </c>
      <c r="F660" s="96">
        <v>45428</v>
      </c>
      <c r="G660" s="96">
        <v>45610</v>
      </c>
      <c r="H660" s="97">
        <v>40000000000</v>
      </c>
      <c r="I660" s="98">
        <v>1.38</v>
      </c>
      <c r="J660" s="104">
        <v>600000000</v>
      </c>
      <c r="K660" s="100">
        <v>0.7</v>
      </c>
      <c r="L660" s="100">
        <v>0.7</v>
      </c>
      <c r="M660" s="103">
        <v>600000000</v>
      </c>
      <c r="N660" s="100">
        <v>0.7</v>
      </c>
      <c r="O660" s="100">
        <v>0.7</v>
      </c>
      <c r="P660" s="102" t="str">
        <f t="shared" ca="1" si="10"/>
        <v>Matured</v>
      </c>
    </row>
    <row r="661" spans="1:16" x14ac:dyDescent="0.25">
      <c r="A661" s="95" t="s">
        <v>1505</v>
      </c>
      <c r="B661" s="96">
        <v>45427</v>
      </c>
      <c r="C661" s="21" t="s">
        <v>30</v>
      </c>
      <c r="D661" s="70" t="s">
        <v>17</v>
      </c>
      <c r="E661" s="70" t="s">
        <v>12</v>
      </c>
      <c r="F661" s="96">
        <v>45428</v>
      </c>
      <c r="G661" s="96">
        <v>45792</v>
      </c>
      <c r="H661" s="97">
        <v>40000000000</v>
      </c>
      <c r="I661" s="98">
        <v>1.4</v>
      </c>
      <c r="J661" s="104"/>
      <c r="K661" s="100"/>
      <c r="L661" s="100"/>
      <c r="M661" s="103"/>
      <c r="N661" s="100"/>
      <c r="O661" s="100"/>
      <c r="P661" s="102" t="str">
        <f t="shared" ca="1" si="10"/>
        <v>Matured</v>
      </c>
    </row>
    <row r="662" spans="1:16" x14ac:dyDescent="0.25">
      <c r="A662" s="95" t="s">
        <v>1147</v>
      </c>
      <c r="B662" s="96">
        <v>45427</v>
      </c>
      <c r="C662" s="21" t="s">
        <v>30</v>
      </c>
      <c r="D662" s="70" t="s">
        <v>16</v>
      </c>
      <c r="E662" s="70" t="s">
        <v>7</v>
      </c>
      <c r="F662" s="96">
        <v>45428</v>
      </c>
      <c r="G662" s="96">
        <v>45435</v>
      </c>
      <c r="H662" s="97">
        <v>5000000</v>
      </c>
      <c r="I662" s="98">
        <v>0.45</v>
      </c>
      <c r="J662" s="104">
        <v>12500000</v>
      </c>
      <c r="K662" s="100">
        <v>0.18</v>
      </c>
      <c r="L662" s="100">
        <v>0.2</v>
      </c>
      <c r="M662" s="103">
        <v>5000000</v>
      </c>
      <c r="N662" s="100">
        <v>0.2</v>
      </c>
      <c r="O662" s="100">
        <v>0.19600000000000001</v>
      </c>
      <c r="P662" s="102" t="str">
        <f t="shared" ca="1" si="10"/>
        <v>Matured</v>
      </c>
    </row>
    <row r="663" spans="1:16" x14ac:dyDescent="0.25">
      <c r="A663" s="95" t="s">
        <v>1148</v>
      </c>
      <c r="B663" s="96">
        <v>45427</v>
      </c>
      <c r="C663" s="21" t="s">
        <v>30</v>
      </c>
      <c r="D663" s="70" t="s">
        <v>16</v>
      </c>
      <c r="E663" s="70" t="s">
        <v>8</v>
      </c>
      <c r="F663" s="96">
        <v>45428</v>
      </c>
      <c r="G663" s="96">
        <v>45442</v>
      </c>
      <c r="H663" s="97">
        <v>5000000</v>
      </c>
      <c r="I663" s="98">
        <v>0.52</v>
      </c>
      <c r="J663" s="104">
        <v>15500000</v>
      </c>
      <c r="K663" s="100">
        <v>0.2</v>
      </c>
      <c r="L663" s="100">
        <v>0.26</v>
      </c>
      <c r="M663" s="103">
        <v>5000000</v>
      </c>
      <c r="N663" s="100">
        <v>0.22</v>
      </c>
      <c r="O663" s="100">
        <v>0.2354838709677419</v>
      </c>
      <c r="P663" s="102" t="str">
        <f t="shared" ca="1" si="10"/>
        <v>Matured</v>
      </c>
    </row>
    <row r="664" spans="1:16" x14ac:dyDescent="0.25">
      <c r="A664" s="95" t="s">
        <v>1149</v>
      </c>
      <c r="B664" s="96">
        <v>45427</v>
      </c>
      <c r="C664" s="21" t="s">
        <v>30</v>
      </c>
      <c r="D664" s="70" t="s">
        <v>16</v>
      </c>
      <c r="E664" s="70" t="s">
        <v>9</v>
      </c>
      <c r="F664" s="96">
        <v>45428</v>
      </c>
      <c r="G664" s="96">
        <v>45456</v>
      </c>
      <c r="H664" s="97">
        <v>5000000</v>
      </c>
      <c r="I664" s="98">
        <v>0.55000000000000004</v>
      </c>
      <c r="J664" s="104">
        <v>15500000</v>
      </c>
      <c r="K664" s="100">
        <v>0.2</v>
      </c>
      <c r="L664" s="100">
        <v>0.26</v>
      </c>
      <c r="M664" s="103">
        <v>5000000</v>
      </c>
      <c r="N664" s="100">
        <v>0.2</v>
      </c>
      <c r="O664" s="100">
        <v>0.2358064516129032</v>
      </c>
      <c r="P664" s="102" t="str">
        <f t="shared" ca="1" si="10"/>
        <v>Matured</v>
      </c>
    </row>
    <row r="665" spans="1:16" x14ac:dyDescent="0.25">
      <c r="A665" s="95" t="s">
        <v>1150</v>
      </c>
      <c r="B665" s="96">
        <v>45427</v>
      </c>
      <c r="C665" s="21" t="s">
        <v>30</v>
      </c>
      <c r="D665" s="70" t="s">
        <v>16</v>
      </c>
      <c r="E665" s="70" t="s">
        <v>10</v>
      </c>
      <c r="F665" s="96">
        <v>45428</v>
      </c>
      <c r="G665" s="96">
        <v>45519</v>
      </c>
      <c r="H665" s="97">
        <v>70000000</v>
      </c>
      <c r="I665" s="98">
        <v>1.1200000000000001</v>
      </c>
      <c r="J665" s="104">
        <v>58563000</v>
      </c>
      <c r="K665" s="100">
        <v>0.45</v>
      </c>
      <c r="L665" s="100">
        <v>0.12</v>
      </c>
      <c r="M665" s="103">
        <v>58563000</v>
      </c>
      <c r="N665" s="100">
        <v>1.1200000000000001</v>
      </c>
      <c r="O665" s="100">
        <v>1.0268053207656711</v>
      </c>
      <c r="P665" s="102" t="str">
        <f t="shared" ca="1" si="10"/>
        <v>Matured</v>
      </c>
    </row>
    <row r="666" spans="1:16" x14ac:dyDescent="0.25">
      <c r="A666" s="95" t="s">
        <v>1151</v>
      </c>
      <c r="B666" s="96">
        <v>45427</v>
      </c>
      <c r="C666" s="21" t="s">
        <v>30</v>
      </c>
      <c r="D666" s="70" t="s">
        <v>16</v>
      </c>
      <c r="E666" s="70" t="s">
        <v>11</v>
      </c>
      <c r="F666" s="96">
        <v>45428</v>
      </c>
      <c r="G666" s="96">
        <v>45610</v>
      </c>
      <c r="H666" s="97">
        <v>35000000</v>
      </c>
      <c r="I666" s="98">
        <v>1.1599999999999999</v>
      </c>
      <c r="J666" s="104">
        <v>150000</v>
      </c>
      <c r="K666" s="100">
        <v>0.7</v>
      </c>
      <c r="L666" s="100">
        <v>0.7</v>
      </c>
      <c r="M666" s="103">
        <v>150000</v>
      </c>
      <c r="N666" s="100">
        <v>0.7</v>
      </c>
      <c r="O666" s="100">
        <v>0.7</v>
      </c>
      <c r="P666" s="102" t="str">
        <f t="shared" ca="1" si="10"/>
        <v>Matured</v>
      </c>
    </row>
    <row r="667" spans="1:16" x14ac:dyDescent="0.25">
      <c r="A667" s="95" t="s">
        <v>1152</v>
      </c>
      <c r="B667" s="96">
        <v>45427</v>
      </c>
      <c r="C667" s="21" t="s">
        <v>30</v>
      </c>
      <c r="D667" s="70" t="s">
        <v>16</v>
      </c>
      <c r="E667" s="70" t="s">
        <v>12</v>
      </c>
      <c r="F667" s="96">
        <v>45428</v>
      </c>
      <c r="G667" s="96">
        <v>45792</v>
      </c>
      <c r="H667" s="97">
        <v>30000000</v>
      </c>
      <c r="I667" s="98">
        <v>1.18</v>
      </c>
      <c r="J667" s="104">
        <v>24850000</v>
      </c>
      <c r="K667" s="100">
        <v>1.18</v>
      </c>
      <c r="L667" s="100">
        <v>1.18</v>
      </c>
      <c r="M667" s="103">
        <v>24850000</v>
      </c>
      <c r="N667" s="100">
        <v>1.18</v>
      </c>
      <c r="O667" s="100">
        <v>1.18</v>
      </c>
      <c r="P667" s="102" t="str">
        <f t="shared" ca="1" si="10"/>
        <v>Matured</v>
      </c>
    </row>
    <row r="668" spans="1:16" x14ac:dyDescent="0.25">
      <c r="A668" s="95" t="s">
        <v>537</v>
      </c>
      <c r="B668" s="96">
        <v>45434</v>
      </c>
      <c r="C668" s="21" t="s">
        <v>30</v>
      </c>
      <c r="D668" s="70" t="s">
        <v>17</v>
      </c>
      <c r="E668" s="70" t="s">
        <v>7</v>
      </c>
      <c r="F668" s="96">
        <v>45435</v>
      </c>
      <c r="G668" s="96">
        <v>45442</v>
      </c>
      <c r="H668" s="97">
        <v>700000000000</v>
      </c>
      <c r="I668" s="98">
        <v>0.5</v>
      </c>
      <c r="J668" s="104">
        <v>516000000000</v>
      </c>
      <c r="K668" s="100">
        <v>0.45</v>
      </c>
      <c r="L668" s="100">
        <v>0.5</v>
      </c>
      <c r="M668" s="103">
        <v>516000000000</v>
      </c>
      <c r="N668" s="100">
        <v>0.5</v>
      </c>
      <c r="O668" s="100">
        <v>0.48594961240310081</v>
      </c>
      <c r="P668" s="102" t="str">
        <f t="shared" ca="1" si="10"/>
        <v>Matured</v>
      </c>
    </row>
    <row r="669" spans="1:16" x14ac:dyDescent="0.25">
      <c r="A669" s="95" t="s">
        <v>538</v>
      </c>
      <c r="B669" s="96">
        <v>45434</v>
      </c>
      <c r="C669" s="21" t="s">
        <v>30</v>
      </c>
      <c r="D669" s="70" t="s">
        <v>17</v>
      </c>
      <c r="E669" s="70" t="s">
        <v>9</v>
      </c>
      <c r="F669" s="96">
        <v>45435</v>
      </c>
      <c r="G669" s="96">
        <v>45463</v>
      </c>
      <c r="H669" s="97">
        <v>50000000000</v>
      </c>
      <c r="I669" s="98">
        <v>0.85</v>
      </c>
      <c r="J669" s="104">
        <v>90000000000</v>
      </c>
      <c r="K669" s="100">
        <v>0.8</v>
      </c>
      <c r="L669" s="100">
        <v>0.85</v>
      </c>
      <c r="M669" s="103">
        <v>50000000000</v>
      </c>
      <c r="N669" s="100">
        <v>0.85</v>
      </c>
      <c r="O669" s="100">
        <v>0.82777777777777772</v>
      </c>
      <c r="P669" s="102" t="str">
        <f t="shared" ca="1" si="10"/>
        <v>Matured</v>
      </c>
    </row>
    <row r="670" spans="1:16" x14ac:dyDescent="0.25">
      <c r="A670" s="95" t="s">
        <v>539</v>
      </c>
      <c r="B670" s="96">
        <v>45434</v>
      </c>
      <c r="C670" s="21" t="s">
        <v>30</v>
      </c>
      <c r="D670" s="70" t="s">
        <v>17</v>
      </c>
      <c r="E670" s="70" t="s">
        <v>10</v>
      </c>
      <c r="F670" s="96">
        <v>45435</v>
      </c>
      <c r="G670" s="96">
        <v>45526</v>
      </c>
      <c r="H670" s="97">
        <v>50000000000</v>
      </c>
      <c r="I670" s="98">
        <v>1.33</v>
      </c>
      <c r="J670" s="104">
        <v>58217000000</v>
      </c>
      <c r="K670" s="100"/>
      <c r="L670" s="100">
        <v>1.33</v>
      </c>
      <c r="M670" s="103">
        <v>50000000000</v>
      </c>
      <c r="N670" s="100">
        <v>1.33</v>
      </c>
      <c r="O670" s="100">
        <v>1.2410019410137929</v>
      </c>
      <c r="P670" s="102" t="str">
        <f t="shared" ca="1" si="10"/>
        <v>Matured</v>
      </c>
    </row>
    <row r="671" spans="1:16" x14ac:dyDescent="0.25">
      <c r="A671" s="95" t="s">
        <v>1506</v>
      </c>
      <c r="B671" s="96">
        <v>45434</v>
      </c>
      <c r="C671" s="21" t="s">
        <v>30</v>
      </c>
      <c r="D671" s="70" t="s">
        <v>17</v>
      </c>
      <c r="E671" s="70" t="s">
        <v>11</v>
      </c>
      <c r="F671" s="96">
        <v>45435</v>
      </c>
      <c r="G671" s="96">
        <v>45617</v>
      </c>
      <c r="H671" s="97">
        <v>40000000000</v>
      </c>
      <c r="I671" s="98">
        <v>1.38</v>
      </c>
      <c r="J671" s="104"/>
      <c r="K671" s="100"/>
      <c r="L671" s="100"/>
      <c r="M671" s="103"/>
      <c r="N671" s="100"/>
      <c r="O671" s="100"/>
      <c r="P671" s="102" t="str">
        <f t="shared" ca="1" si="10"/>
        <v>Matured</v>
      </c>
    </row>
    <row r="672" spans="1:16" x14ac:dyDescent="0.25">
      <c r="A672" s="95" t="s">
        <v>1507</v>
      </c>
      <c r="B672" s="96">
        <v>45434</v>
      </c>
      <c r="C672" s="21" t="s">
        <v>30</v>
      </c>
      <c r="D672" s="70" t="s">
        <v>17</v>
      </c>
      <c r="E672" s="70" t="s">
        <v>12</v>
      </c>
      <c r="F672" s="96">
        <v>45435</v>
      </c>
      <c r="G672" s="96">
        <v>45799</v>
      </c>
      <c r="H672" s="97">
        <v>40000000000</v>
      </c>
      <c r="I672" s="98">
        <v>1.4</v>
      </c>
      <c r="J672" s="104"/>
      <c r="K672" s="100"/>
      <c r="L672" s="100"/>
      <c r="M672" s="103"/>
      <c r="N672" s="100"/>
      <c r="O672" s="100"/>
      <c r="P672" s="102" t="str">
        <f t="shared" ca="1" si="10"/>
        <v>Matured</v>
      </c>
    </row>
    <row r="673" spans="1:16" x14ac:dyDescent="0.25">
      <c r="A673" s="95" t="s">
        <v>1153</v>
      </c>
      <c r="B673" s="96">
        <v>45434</v>
      </c>
      <c r="C673" s="21" t="s">
        <v>30</v>
      </c>
      <c r="D673" s="70" t="s">
        <v>16</v>
      </c>
      <c r="E673" s="70" t="s">
        <v>7</v>
      </c>
      <c r="F673" s="96">
        <v>45435</v>
      </c>
      <c r="G673" s="96">
        <v>45442</v>
      </c>
      <c r="H673" s="97">
        <v>5000000</v>
      </c>
      <c r="I673" s="98">
        <v>0.45</v>
      </c>
      <c r="J673" s="104">
        <v>13000000</v>
      </c>
      <c r="K673" s="100">
        <v>0.18</v>
      </c>
      <c r="L673" s="100">
        <v>0.2</v>
      </c>
      <c r="M673" s="103">
        <v>5000000</v>
      </c>
      <c r="N673" s="100">
        <v>0.2</v>
      </c>
      <c r="O673" s="100">
        <v>0.19615384615384621</v>
      </c>
      <c r="P673" s="102" t="str">
        <f t="shared" ca="1" si="10"/>
        <v>Matured</v>
      </c>
    </row>
    <row r="674" spans="1:16" x14ac:dyDescent="0.25">
      <c r="A674" s="95" t="s">
        <v>1154</v>
      </c>
      <c r="B674" s="96">
        <v>45434</v>
      </c>
      <c r="C674" s="21" t="s">
        <v>30</v>
      </c>
      <c r="D674" s="70" t="s">
        <v>16</v>
      </c>
      <c r="E674" s="70" t="s">
        <v>8</v>
      </c>
      <c r="F674" s="96">
        <v>45435</v>
      </c>
      <c r="G674" s="96">
        <v>45449</v>
      </c>
      <c r="H674" s="97">
        <v>5000000</v>
      </c>
      <c r="I674" s="98">
        <v>0.52</v>
      </c>
      <c r="J674" s="104">
        <v>12500000</v>
      </c>
      <c r="K674" s="100">
        <v>0.2</v>
      </c>
      <c r="L674" s="100">
        <v>0.22</v>
      </c>
      <c r="M674" s="103">
        <v>5000000</v>
      </c>
      <c r="N674" s="100">
        <v>0.22</v>
      </c>
      <c r="O674" s="100">
        <v>0.216</v>
      </c>
      <c r="P674" s="102" t="str">
        <f t="shared" ca="1" si="10"/>
        <v>Matured</v>
      </c>
    </row>
    <row r="675" spans="1:16" x14ac:dyDescent="0.25">
      <c r="A675" s="95" t="s">
        <v>1155</v>
      </c>
      <c r="B675" s="96">
        <v>45434</v>
      </c>
      <c r="C675" s="21" t="s">
        <v>30</v>
      </c>
      <c r="D675" s="70" t="s">
        <v>16</v>
      </c>
      <c r="E675" s="70" t="s">
        <v>9</v>
      </c>
      <c r="F675" s="96">
        <v>45435</v>
      </c>
      <c r="G675" s="96">
        <v>45463</v>
      </c>
      <c r="H675" s="97">
        <v>5000000</v>
      </c>
      <c r="I675" s="98">
        <v>0.55000000000000004</v>
      </c>
      <c r="J675" s="104">
        <v>12500000</v>
      </c>
      <c r="K675" s="100">
        <v>0.2</v>
      </c>
      <c r="L675" s="100">
        <v>0.25</v>
      </c>
      <c r="M675" s="103">
        <v>5000000</v>
      </c>
      <c r="N675" s="100">
        <v>0.2</v>
      </c>
      <c r="O675" s="100">
        <v>0.218</v>
      </c>
      <c r="P675" s="102" t="str">
        <f t="shared" ca="1" si="10"/>
        <v>Matured</v>
      </c>
    </row>
    <row r="676" spans="1:16" x14ac:dyDescent="0.25">
      <c r="A676" s="95" t="s">
        <v>1156</v>
      </c>
      <c r="B676" s="96">
        <v>45434</v>
      </c>
      <c r="C676" s="21" t="s">
        <v>30</v>
      </c>
      <c r="D676" s="70" t="s">
        <v>16</v>
      </c>
      <c r="E676" s="70" t="s">
        <v>10</v>
      </c>
      <c r="F676" s="96">
        <v>45435</v>
      </c>
      <c r="G676" s="96">
        <v>45526</v>
      </c>
      <c r="H676" s="97">
        <v>70000000</v>
      </c>
      <c r="I676" s="98">
        <v>1.1200000000000001</v>
      </c>
      <c r="J676" s="104">
        <v>91600000</v>
      </c>
      <c r="K676" s="100">
        <v>1.1200000000000001</v>
      </c>
      <c r="L676" s="100">
        <v>1.1200000000000001</v>
      </c>
      <c r="M676" s="103">
        <v>70000000</v>
      </c>
      <c r="N676" s="100">
        <v>1.1200000000000001</v>
      </c>
      <c r="O676" s="100">
        <v>0.83288209606986896</v>
      </c>
      <c r="P676" s="102" t="str">
        <f t="shared" ca="1" si="10"/>
        <v>Matured</v>
      </c>
    </row>
    <row r="677" spans="1:16" x14ac:dyDescent="0.25">
      <c r="A677" s="95" t="s">
        <v>1157</v>
      </c>
      <c r="B677" s="96">
        <v>45434</v>
      </c>
      <c r="C677" s="21" t="s">
        <v>30</v>
      </c>
      <c r="D677" s="70" t="s">
        <v>16</v>
      </c>
      <c r="E677" s="70" t="s">
        <v>11</v>
      </c>
      <c r="F677" s="96">
        <v>45435</v>
      </c>
      <c r="G677" s="96">
        <v>45617</v>
      </c>
      <c r="H677" s="97">
        <v>35000000</v>
      </c>
      <c r="I677" s="98">
        <v>1.1599999999999999</v>
      </c>
      <c r="J677" s="104">
        <v>6100000</v>
      </c>
      <c r="K677" s="100">
        <v>0.6</v>
      </c>
      <c r="L677" s="100">
        <v>1.1599999999999999</v>
      </c>
      <c r="M677" s="103">
        <v>6100000</v>
      </c>
      <c r="N677" s="100">
        <v>1.1599999999999999</v>
      </c>
      <c r="O677" s="100">
        <v>0.87540983606557377</v>
      </c>
      <c r="P677" s="102" t="str">
        <f t="shared" ca="1" si="10"/>
        <v>Matured</v>
      </c>
    </row>
    <row r="678" spans="1:16" x14ac:dyDescent="0.25">
      <c r="A678" s="95" t="s">
        <v>1158</v>
      </c>
      <c r="B678" s="96">
        <v>45434</v>
      </c>
      <c r="C678" s="21" t="s">
        <v>30</v>
      </c>
      <c r="D678" s="70" t="s">
        <v>16</v>
      </c>
      <c r="E678" s="70" t="s">
        <v>12</v>
      </c>
      <c r="F678" s="96">
        <v>45435</v>
      </c>
      <c r="G678" s="96">
        <v>45799</v>
      </c>
      <c r="H678" s="97">
        <v>30000000</v>
      </c>
      <c r="I678" s="98">
        <v>1.18</v>
      </c>
      <c r="J678" s="104">
        <v>4500000</v>
      </c>
      <c r="K678" s="100">
        <v>1</v>
      </c>
      <c r="L678" s="100">
        <v>1</v>
      </c>
      <c r="M678" s="103">
        <v>4500000</v>
      </c>
      <c r="N678" s="100">
        <v>1</v>
      </c>
      <c r="O678" s="100">
        <v>1</v>
      </c>
      <c r="P678" s="102" t="str">
        <f t="shared" ca="1" si="10"/>
        <v>Matured</v>
      </c>
    </row>
    <row r="679" spans="1:16" x14ac:dyDescent="0.25">
      <c r="A679" s="95" t="s">
        <v>540</v>
      </c>
      <c r="B679" s="96">
        <v>45441</v>
      </c>
      <c r="C679" s="21" t="s">
        <v>30</v>
      </c>
      <c r="D679" s="70" t="s">
        <v>17</v>
      </c>
      <c r="E679" s="70" t="s">
        <v>7</v>
      </c>
      <c r="F679" s="96">
        <v>45442</v>
      </c>
      <c r="G679" s="96">
        <v>45449</v>
      </c>
      <c r="H679" s="97">
        <v>700000000000</v>
      </c>
      <c r="I679" s="98">
        <v>0.5</v>
      </c>
      <c r="J679" s="104">
        <v>538000000000</v>
      </c>
      <c r="K679" s="100">
        <v>0.45</v>
      </c>
      <c r="L679" s="100">
        <v>0.5</v>
      </c>
      <c r="M679" s="104">
        <v>538000000000</v>
      </c>
      <c r="N679" s="100">
        <v>0.5</v>
      </c>
      <c r="O679" s="100">
        <v>0.48949814126394048</v>
      </c>
      <c r="P679" s="102" t="str">
        <f t="shared" ca="1" si="10"/>
        <v>Matured</v>
      </c>
    </row>
    <row r="680" spans="1:16" x14ac:dyDescent="0.25">
      <c r="A680" s="95" t="s">
        <v>541</v>
      </c>
      <c r="B680" s="96">
        <v>45441</v>
      </c>
      <c r="C680" s="21" t="s">
        <v>30</v>
      </c>
      <c r="D680" s="70" t="s">
        <v>17</v>
      </c>
      <c r="E680" s="70" t="s">
        <v>9</v>
      </c>
      <c r="F680" s="96">
        <v>45442</v>
      </c>
      <c r="G680" s="96">
        <v>45470</v>
      </c>
      <c r="H680" s="97">
        <v>50000000000</v>
      </c>
      <c r="I680" s="98">
        <v>0.85</v>
      </c>
      <c r="J680" s="104">
        <v>50000000000</v>
      </c>
      <c r="K680" s="100">
        <v>0.85</v>
      </c>
      <c r="L680" s="100">
        <v>0.85</v>
      </c>
      <c r="M680" s="103">
        <v>50000000000</v>
      </c>
      <c r="N680" s="100">
        <v>0.85</v>
      </c>
      <c r="O680" s="100">
        <v>0.85</v>
      </c>
      <c r="P680" s="102" t="str">
        <f t="shared" ca="1" si="10"/>
        <v>Matured</v>
      </c>
    </row>
    <row r="681" spans="1:16" x14ac:dyDescent="0.25">
      <c r="A681" s="95" t="s">
        <v>542</v>
      </c>
      <c r="B681" s="96">
        <v>45441</v>
      </c>
      <c r="C681" s="21" t="s">
        <v>30</v>
      </c>
      <c r="D681" s="70" t="s">
        <v>17</v>
      </c>
      <c r="E681" s="70" t="s">
        <v>10</v>
      </c>
      <c r="F681" s="96">
        <v>45442</v>
      </c>
      <c r="G681" s="96">
        <v>45533</v>
      </c>
      <c r="H681" s="97">
        <v>50000000000</v>
      </c>
      <c r="I681" s="98">
        <v>1.33</v>
      </c>
      <c r="J681" s="104">
        <v>50500000000</v>
      </c>
      <c r="K681" s="100">
        <v>1</v>
      </c>
      <c r="L681" s="100">
        <v>1.33</v>
      </c>
      <c r="M681" s="103">
        <v>50000000000</v>
      </c>
      <c r="N681" s="100">
        <v>1.33</v>
      </c>
      <c r="O681" s="100">
        <v>1.327920792079208</v>
      </c>
      <c r="P681" s="102" t="str">
        <f t="shared" ca="1" si="10"/>
        <v>Matured</v>
      </c>
    </row>
    <row r="682" spans="1:16" x14ac:dyDescent="0.25">
      <c r="A682" s="95" t="s">
        <v>1508</v>
      </c>
      <c r="B682" s="96">
        <v>45441</v>
      </c>
      <c r="C682" s="21" t="s">
        <v>30</v>
      </c>
      <c r="D682" s="70" t="s">
        <v>17</v>
      </c>
      <c r="E682" s="70" t="s">
        <v>11</v>
      </c>
      <c r="F682" s="96">
        <v>45442</v>
      </c>
      <c r="G682" s="96">
        <v>45624</v>
      </c>
      <c r="H682" s="97">
        <v>40000000000</v>
      </c>
      <c r="I682" s="98">
        <v>1.38</v>
      </c>
      <c r="J682" s="104"/>
      <c r="K682" s="100"/>
      <c r="L682" s="100"/>
      <c r="M682" s="103"/>
      <c r="N682" s="100"/>
      <c r="O682" s="100"/>
      <c r="P682" s="102" t="str">
        <f t="shared" ca="1" si="10"/>
        <v>Matured</v>
      </c>
    </row>
    <row r="683" spans="1:16" x14ac:dyDescent="0.25">
      <c r="A683" s="95" t="s">
        <v>1509</v>
      </c>
      <c r="B683" s="96">
        <v>45441</v>
      </c>
      <c r="C683" s="21" t="s">
        <v>30</v>
      </c>
      <c r="D683" s="70" t="s">
        <v>17</v>
      </c>
      <c r="E683" s="70" t="s">
        <v>12</v>
      </c>
      <c r="F683" s="96">
        <v>45442</v>
      </c>
      <c r="G683" s="96">
        <v>45806</v>
      </c>
      <c r="H683" s="97">
        <v>40000000000</v>
      </c>
      <c r="I683" s="98">
        <v>1.4</v>
      </c>
      <c r="J683" s="104"/>
      <c r="K683" s="100"/>
      <c r="L683" s="100"/>
      <c r="M683" s="103"/>
      <c r="N683" s="100"/>
      <c r="O683" s="100"/>
      <c r="P683" s="102" t="str">
        <f t="shared" ca="1" si="10"/>
        <v>Matured</v>
      </c>
    </row>
    <row r="684" spans="1:16" x14ac:dyDescent="0.25">
      <c r="A684" s="95" t="s">
        <v>374</v>
      </c>
      <c r="B684" s="96">
        <v>45441</v>
      </c>
      <c r="C684" s="21" t="s">
        <v>31</v>
      </c>
      <c r="D684" s="70" t="s">
        <v>17</v>
      </c>
      <c r="E684" s="70" t="s">
        <v>18</v>
      </c>
      <c r="F684" s="96">
        <v>45443</v>
      </c>
      <c r="G684" s="96">
        <v>46173</v>
      </c>
      <c r="H684" s="97" t="s">
        <v>35</v>
      </c>
      <c r="I684" s="98">
        <v>4</v>
      </c>
      <c r="J684" s="104">
        <v>32000000000</v>
      </c>
      <c r="K684" s="100">
        <v>4</v>
      </c>
      <c r="L684" s="100">
        <v>5.5</v>
      </c>
      <c r="M684" s="103">
        <v>20000000000</v>
      </c>
      <c r="N684" s="100"/>
      <c r="O684" s="100">
        <v>4.4124999999999996</v>
      </c>
      <c r="P684" s="102" t="str">
        <f t="shared" ca="1" si="10"/>
        <v>Outstanding</v>
      </c>
    </row>
    <row r="685" spans="1:16" x14ac:dyDescent="0.25">
      <c r="A685" s="95" t="s">
        <v>1159</v>
      </c>
      <c r="B685" s="96">
        <v>45441</v>
      </c>
      <c r="C685" s="21" t="s">
        <v>30</v>
      </c>
      <c r="D685" s="70" t="s">
        <v>16</v>
      </c>
      <c r="E685" s="70" t="s">
        <v>7</v>
      </c>
      <c r="F685" s="96">
        <v>45442</v>
      </c>
      <c r="G685" s="96">
        <v>45449</v>
      </c>
      <c r="H685" s="97">
        <v>5000000</v>
      </c>
      <c r="I685" s="98">
        <v>0.45</v>
      </c>
      <c r="J685" s="104">
        <v>25500000</v>
      </c>
      <c r="K685" s="100">
        <v>0.18</v>
      </c>
      <c r="L685" s="100">
        <v>0.45</v>
      </c>
      <c r="M685" s="103">
        <v>5000000</v>
      </c>
      <c r="N685" s="100">
        <v>0.2</v>
      </c>
      <c r="O685" s="100">
        <v>0.29607843137254902</v>
      </c>
      <c r="P685" s="102" t="str">
        <f t="shared" ca="1" si="10"/>
        <v>Matured</v>
      </c>
    </row>
    <row r="686" spans="1:16" x14ac:dyDescent="0.25">
      <c r="A686" s="95" t="s">
        <v>1160</v>
      </c>
      <c r="B686" s="96">
        <v>45441</v>
      </c>
      <c r="C686" s="21" t="s">
        <v>30</v>
      </c>
      <c r="D686" s="70" t="s">
        <v>16</v>
      </c>
      <c r="E686" s="70" t="s">
        <v>8</v>
      </c>
      <c r="F686" s="96">
        <v>45442</v>
      </c>
      <c r="G686" s="96">
        <v>45456</v>
      </c>
      <c r="H686" s="97">
        <v>5000000</v>
      </c>
      <c r="I686" s="98">
        <v>0.52</v>
      </c>
      <c r="J686" s="104">
        <v>23500000</v>
      </c>
      <c r="K686" s="100">
        <v>0.2</v>
      </c>
      <c r="L686" s="100">
        <v>0.52</v>
      </c>
      <c r="M686" s="103">
        <v>5000000</v>
      </c>
      <c r="N686" s="100">
        <v>0.22</v>
      </c>
      <c r="O686" s="100">
        <v>0.28170212765957447</v>
      </c>
      <c r="P686" s="102" t="str">
        <f t="shared" ca="1" si="10"/>
        <v>Matured</v>
      </c>
    </row>
    <row r="687" spans="1:16" x14ac:dyDescent="0.25">
      <c r="A687" s="95" t="s">
        <v>1161</v>
      </c>
      <c r="B687" s="96">
        <v>45441</v>
      </c>
      <c r="C687" s="21" t="s">
        <v>30</v>
      </c>
      <c r="D687" s="70" t="s">
        <v>16</v>
      </c>
      <c r="E687" s="70" t="s">
        <v>9</v>
      </c>
      <c r="F687" s="96">
        <v>45442</v>
      </c>
      <c r="G687" s="96">
        <v>45470</v>
      </c>
      <c r="H687" s="97">
        <v>5000000</v>
      </c>
      <c r="I687" s="98">
        <v>0.55000000000000004</v>
      </c>
      <c r="J687" s="104">
        <v>23000000</v>
      </c>
      <c r="K687" s="100">
        <v>0.2</v>
      </c>
      <c r="L687" s="100">
        <v>0.55000000000000004</v>
      </c>
      <c r="M687" s="103">
        <v>5000000</v>
      </c>
      <c r="N687" s="100">
        <v>0.2</v>
      </c>
      <c r="O687" s="100">
        <v>0.29978260869565221</v>
      </c>
      <c r="P687" s="102" t="str">
        <f t="shared" ca="1" si="10"/>
        <v>Matured</v>
      </c>
    </row>
    <row r="688" spans="1:16" x14ac:dyDescent="0.25">
      <c r="A688" s="95" t="s">
        <v>1162</v>
      </c>
      <c r="B688" s="96">
        <v>45441</v>
      </c>
      <c r="C688" s="21" t="s">
        <v>30</v>
      </c>
      <c r="D688" s="70" t="s">
        <v>16</v>
      </c>
      <c r="E688" s="70" t="s">
        <v>10</v>
      </c>
      <c r="F688" s="96">
        <v>45442</v>
      </c>
      <c r="G688" s="96">
        <v>45533</v>
      </c>
      <c r="H688" s="97">
        <v>70000000</v>
      </c>
      <c r="I688" s="98">
        <v>1.1200000000000001</v>
      </c>
      <c r="J688" s="104">
        <v>91765000</v>
      </c>
      <c r="K688" s="100">
        <v>0.2</v>
      </c>
      <c r="L688" s="100">
        <v>1.1200000000000001</v>
      </c>
      <c r="M688" s="103">
        <v>70000000</v>
      </c>
      <c r="N688" s="100">
        <v>1.1200000000000001</v>
      </c>
      <c r="O688" s="100">
        <v>1.067198823080695</v>
      </c>
      <c r="P688" s="102" t="str">
        <f t="shared" ca="1" si="10"/>
        <v>Matured</v>
      </c>
    </row>
    <row r="689" spans="1:16" x14ac:dyDescent="0.25">
      <c r="A689" s="95" t="s">
        <v>1163</v>
      </c>
      <c r="B689" s="96">
        <v>45441</v>
      </c>
      <c r="C689" s="21" t="s">
        <v>30</v>
      </c>
      <c r="D689" s="70" t="s">
        <v>16</v>
      </c>
      <c r="E689" s="70" t="s">
        <v>11</v>
      </c>
      <c r="F689" s="96">
        <v>45442</v>
      </c>
      <c r="G689" s="96">
        <v>45624</v>
      </c>
      <c r="H689" s="97">
        <v>35000000</v>
      </c>
      <c r="I689" s="98">
        <v>1.1599999999999999</v>
      </c>
      <c r="J689" s="104">
        <v>2750000</v>
      </c>
      <c r="K689" s="100">
        <v>1.1499999999999999</v>
      </c>
      <c r="L689" s="100">
        <v>1.1499999999999999</v>
      </c>
      <c r="M689" s="103">
        <v>2750000</v>
      </c>
      <c r="N689" s="100">
        <v>1.1499999999999999</v>
      </c>
      <c r="O689" s="100">
        <v>1.1499999999999999</v>
      </c>
      <c r="P689" s="102" t="str">
        <f t="shared" ca="1" si="10"/>
        <v>Matured</v>
      </c>
    </row>
    <row r="690" spans="1:16" x14ac:dyDescent="0.25">
      <c r="A690" s="95" t="s">
        <v>1510</v>
      </c>
      <c r="B690" s="96">
        <v>45441</v>
      </c>
      <c r="C690" s="21" t="s">
        <v>30</v>
      </c>
      <c r="D690" s="70" t="s">
        <v>16</v>
      </c>
      <c r="E690" s="70" t="s">
        <v>12</v>
      </c>
      <c r="F690" s="96">
        <v>45442</v>
      </c>
      <c r="G690" s="96">
        <v>45806</v>
      </c>
      <c r="H690" s="97">
        <v>30000000</v>
      </c>
      <c r="I690" s="98">
        <v>1.18</v>
      </c>
      <c r="J690" s="104"/>
      <c r="K690" s="100"/>
      <c r="L690" s="100"/>
      <c r="M690" s="103"/>
      <c r="N690" s="100"/>
      <c r="O690" s="100"/>
      <c r="P690" s="102" t="str">
        <f t="shared" ca="1" si="10"/>
        <v>Matured</v>
      </c>
    </row>
    <row r="691" spans="1:16" ht="15" customHeight="1" x14ac:dyDescent="0.25">
      <c r="A691" s="95" t="s">
        <v>543</v>
      </c>
      <c r="B691" s="96">
        <v>45448</v>
      </c>
      <c r="C691" s="21" t="s">
        <v>30</v>
      </c>
      <c r="D691" s="70" t="s">
        <v>17</v>
      </c>
      <c r="E691" s="70" t="s">
        <v>7</v>
      </c>
      <c r="F691" s="96">
        <v>45449</v>
      </c>
      <c r="G691" s="96">
        <v>45456</v>
      </c>
      <c r="H691" s="97">
        <v>700000000000</v>
      </c>
      <c r="I691" s="98">
        <v>0.5</v>
      </c>
      <c r="J691" s="104">
        <v>402500000000</v>
      </c>
      <c r="K691" s="100">
        <v>0.4</v>
      </c>
      <c r="L691" s="100">
        <v>0.5</v>
      </c>
      <c r="M691" s="103">
        <v>402500000000</v>
      </c>
      <c r="N691" s="100">
        <v>0.5</v>
      </c>
      <c r="O691" s="100">
        <v>0.47993788819875782</v>
      </c>
      <c r="P691" s="102" t="str">
        <f t="shared" ca="1" si="10"/>
        <v>Matured</v>
      </c>
    </row>
    <row r="692" spans="1:16" x14ac:dyDescent="0.25">
      <c r="A692" s="95" t="s">
        <v>544</v>
      </c>
      <c r="B692" s="96">
        <v>45448</v>
      </c>
      <c r="C692" s="21" t="s">
        <v>30</v>
      </c>
      <c r="D692" s="70" t="s">
        <v>17</v>
      </c>
      <c r="E692" s="70" t="s">
        <v>9</v>
      </c>
      <c r="F692" s="96">
        <v>45449</v>
      </c>
      <c r="G692" s="96">
        <v>45477</v>
      </c>
      <c r="H692" s="97">
        <v>50000000000</v>
      </c>
      <c r="I692" s="98">
        <v>0.85</v>
      </c>
      <c r="J692" s="104">
        <v>110000000000</v>
      </c>
      <c r="K692" s="100">
        <v>0.8</v>
      </c>
      <c r="L692" s="100">
        <v>0.85</v>
      </c>
      <c r="M692" s="103">
        <v>50000000000</v>
      </c>
      <c r="N692" s="100">
        <v>0.82</v>
      </c>
      <c r="O692" s="100">
        <v>0.83</v>
      </c>
      <c r="P692" s="102" t="str">
        <f t="shared" ca="1" si="10"/>
        <v>Matured</v>
      </c>
    </row>
    <row r="693" spans="1:16" x14ac:dyDescent="0.25">
      <c r="A693" s="95" t="s">
        <v>545</v>
      </c>
      <c r="B693" s="96">
        <v>45448</v>
      </c>
      <c r="C693" s="21" t="s">
        <v>30</v>
      </c>
      <c r="D693" s="70" t="s">
        <v>17</v>
      </c>
      <c r="E693" s="70" t="s">
        <v>10</v>
      </c>
      <c r="F693" s="96">
        <v>45449</v>
      </c>
      <c r="G693" s="96">
        <v>45540</v>
      </c>
      <c r="H693" s="97">
        <v>50000000000</v>
      </c>
      <c r="I693" s="98">
        <v>1.33</v>
      </c>
      <c r="J693" s="104">
        <v>50000000000</v>
      </c>
      <c r="K693" s="100">
        <v>1.33</v>
      </c>
      <c r="L693" s="100">
        <v>1.33</v>
      </c>
      <c r="M693" s="103">
        <v>50000000000</v>
      </c>
      <c r="N693" s="100">
        <v>1.33</v>
      </c>
      <c r="O693" s="100">
        <v>1.33</v>
      </c>
      <c r="P693" s="102" t="str">
        <f t="shared" ca="1" si="10"/>
        <v>Matured</v>
      </c>
    </row>
    <row r="694" spans="1:16" x14ac:dyDescent="0.25">
      <c r="A694" s="95" t="s">
        <v>1511</v>
      </c>
      <c r="B694" s="96">
        <v>45448</v>
      </c>
      <c r="C694" s="21" t="s">
        <v>30</v>
      </c>
      <c r="D694" s="70" t="s">
        <v>17</v>
      </c>
      <c r="E694" s="70" t="s">
        <v>11</v>
      </c>
      <c r="F694" s="96">
        <v>45449</v>
      </c>
      <c r="G694" s="96">
        <v>45631</v>
      </c>
      <c r="H694" s="97">
        <v>40000000000</v>
      </c>
      <c r="I694" s="98">
        <v>1.38</v>
      </c>
      <c r="J694" s="104"/>
      <c r="K694" s="100"/>
      <c r="L694" s="100"/>
      <c r="M694" s="103"/>
      <c r="N694" s="100"/>
      <c r="O694" s="100"/>
      <c r="P694" s="102" t="str">
        <f t="shared" ca="1" si="10"/>
        <v>Matured</v>
      </c>
    </row>
    <row r="695" spans="1:16" x14ac:dyDescent="0.25">
      <c r="A695" s="95" t="s">
        <v>546</v>
      </c>
      <c r="B695" s="96">
        <v>45448</v>
      </c>
      <c r="C695" s="21" t="s">
        <v>30</v>
      </c>
      <c r="D695" s="70" t="s">
        <v>17</v>
      </c>
      <c r="E695" s="70" t="s">
        <v>12</v>
      </c>
      <c r="F695" s="96">
        <v>45449</v>
      </c>
      <c r="G695" s="96">
        <v>45813</v>
      </c>
      <c r="H695" s="97">
        <v>40000000000</v>
      </c>
      <c r="I695" s="98">
        <v>1.4</v>
      </c>
      <c r="J695" s="104">
        <v>200000000</v>
      </c>
      <c r="K695" s="100">
        <v>1.18</v>
      </c>
      <c r="L695" s="100">
        <v>1.18</v>
      </c>
      <c r="M695" s="103">
        <v>200000000</v>
      </c>
      <c r="N695" s="100">
        <v>1.4</v>
      </c>
      <c r="O695" s="100">
        <v>1.4</v>
      </c>
      <c r="P695" s="102" t="str">
        <f t="shared" ca="1" si="10"/>
        <v>Matured</v>
      </c>
    </row>
    <row r="696" spans="1:16" x14ac:dyDescent="0.25">
      <c r="A696" s="95" t="s">
        <v>1164</v>
      </c>
      <c r="B696" s="96">
        <v>45448</v>
      </c>
      <c r="C696" s="21" t="s">
        <v>30</v>
      </c>
      <c r="D696" s="70" t="s">
        <v>16</v>
      </c>
      <c r="E696" s="70" t="s">
        <v>7</v>
      </c>
      <c r="F696" s="96">
        <v>45449</v>
      </c>
      <c r="G696" s="96">
        <v>45456</v>
      </c>
      <c r="H696" s="97">
        <v>5000000</v>
      </c>
      <c r="I696" s="98">
        <v>0.45</v>
      </c>
      <c r="J696" s="104">
        <v>21500000</v>
      </c>
      <c r="K696" s="100">
        <v>0.18</v>
      </c>
      <c r="L696" s="100">
        <v>0.4</v>
      </c>
      <c r="M696" s="103">
        <v>5000000</v>
      </c>
      <c r="N696" s="100">
        <v>0.2</v>
      </c>
      <c r="O696" s="100">
        <v>0.29069767441860472</v>
      </c>
      <c r="P696" s="102" t="str">
        <f t="shared" ca="1" si="10"/>
        <v>Matured</v>
      </c>
    </row>
    <row r="697" spans="1:16" x14ac:dyDescent="0.25">
      <c r="A697" s="95" t="s">
        <v>1165</v>
      </c>
      <c r="B697" s="96">
        <v>45448</v>
      </c>
      <c r="C697" s="21" t="s">
        <v>30</v>
      </c>
      <c r="D697" s="70" t="s">
        <v>16</v>
      </c>
      <c r="E697" s="70" t="s">
        <v>8</v>
      </c>
      <c r="F697" s="96">
        <v>45449</v>
      </c>
      <c r="G697" s="96">
        <v>45463</v>
      </c>
      <c r="H697" s="97">
        <v>5000000</v>
      </c>
      <c r="I697" s="98">
        <v>0.52</v>
      </c>
      <c r="J697" s="104">
        <v>23500000</v>
      </c>
      <c r="K697" s="100">
        <v>0.19</v>
      </c>
      <c r="L697" s="100">
        <v>0.5</v>
      </c>
      <c r="M697" s="103">
        <v>5000000</v>
      </c>
      <c r="N697" s="100">
        <v>0.2</v>
      </c>
      <c r="O697" s="100">
        <v>0.33319148936170212</v>
      </c>
      <c r="P697" s="102" t="str">
        <f t="shared" ca="1" si="10"/>
        <v>Matured</v>
      </c>
    </row>
    <row r="698" spans="1:16" x14ac:dyDescent="0.25">
      <c r="A698" s="95" t="s">
        <v>1166</v>
      </c>
      <c r="B698" s="96">
        <v>45448</v>
      </c>
      <c r="C698" s="21" t="s">
        <v>30</v>
      </c>
      <c r="D698" s="70" t="s">
        <v>16</v>
      </c>
      <c r="E698" s="70" t="s">
        <v>9</v>
      </c>
      <c r="F698" s="96">
        <v>45449</v>
      </c>
      <c r="G698" s="96">
        <v>45477</v>
      </c>
      <c r="H698" s="97">
        <v>5000000</v>
      </c>
      <c r="I698" s="98">
        <v>0.55000000000000004</v>
      </c>
      <c r="J698" s="104">
        <v>15500000</v>
      </c>
      <c r="K698" s="100">
        <v>0.19</v>
      </c>
      <c r="L698" s="100">
        <v>0.5</v>
      </c>
      <c r="M698" s="103">
        <v>5000000</v>
      </c>
      <c r="N698" s="100">
        <v>0.22</v>
      </c>
      <c r="O698" s="100">
        <v>0.30935483870967739</v>
      </c>
      <c r="P698" s="102" t="str">
        <f t="shared" ca="1" si="10"/>
        <v>Matured</v>
      </c>
    </row>
    <row r="699" spans="1:16" x14ac:dyDescent="0.25">
      <c r="A699" s="95" t="s">
        <v>1167</v>
      </c>
      <c r="B699" s="96">
        <v>45448</v>
      </c>
      <c r="C699" s="21" t="s">
        <v>30</v>
      </c>
      <c r="D699" s="70" t="s">
        <v>16</v>
      </c>
      <c r="E699" s="70" t="s">
        <v>10</v>
      </c>
      <c r="F699" s="96">
        <v>45449</v>
      </c>
      <c r="G699" s="96">
        <v>45540</v>
      </c>
      <c r="H699" s="97">
        <v>50000000</v>
      </c>
      <c r="I699" s="98">
        <v>1.1200000000000001</v>
      </c>
      <c r="J699" s="104">
        <v>90000000</v>
      </c>
      <c r="K699" s="100">
        <v>1</v>
      </c>
      <c r="L699" s="100">
        <v>1.1200000000000001</v>
      </c>
      <c r="M699" s="103">
        <v>50000000</v>
      </c>
      <c r="N699" s="100">
        <v>1.1100000000000001</v>
      </c>
      <c r="O699" s="100">
        <v>1.1027777777777781</v>
      </c>
      <c r="P699" s="102" t="str">
        <f t="shared" ca="1" si="10"/>
        <v>Matured</v>
      </c>
    </row>
    <row r="700" spans="1:16" x14ac:dyDescent="0.25">
      <c r="A700" s="95" t="s">
        <v>1168</v>
      </c>
      <c r="B700" s="96">
        <v>45448</v>
      </c>
      <c r="C700" s="21" t="s">
        <v>30</v>
      </c>
      <c r="D700" s="70" t="s">
        <v>16</v>
      </c>
      <c r="E700" s="70" t="s">
        <v>11</v>
      </c>
      <c r="F700" s="96">
        <v>45449</v>
      </c>
      <c r="G700" s="96">
        <v>45631</v>
      </c>
      <c r="H700" s="97">
        <v>35000000</v>
      </c>
      <c r="I700" s="98">
        <v>1.1599999999999999</v>
      </c>
      <c r="J700" s="104">
        <v>2100000</v>
      </c>
      <c r="K700" s="100">
        <v>1.0900000000000001</v>
      </c>
      <c r="L700" s="100">
        <v>1.1499999999999999</v>
      </c>
      <c r="M700" s="103">
        <v>2100000</v>
      </c>
      <c r="N700" s="100">
        <v>1.1499999999999999</v>
      </c>
      <c r="O700" s="100">
        <v>1.083333333333333</v>
      </c>
      <c r="P700" s="102" t="str">
        <f t="shared" ca="1" si="10"/>
        <v>Matured</v>
      </c>
    </row>
    <row r="701" spans="1:16" x14ac:dyDescent="0.25">
      <c r="A701" s="95" t="s">
        <v>1169</v>
      </c>
      <c r="B701" s="96">
        <v>45448</v>
      </c>
      <c r="C701" s="21" t="s">
        <v>30</v>
      </c>
      <c r="D701" s="70" t="s">
        <v>16</v>
      </c>
      <c r="E701" s="70" t="s">
        <v>12</v>
      </c>
      <c r="F701" s="96">
        <v>45449</v>
      </c>
      <c r="G701" s="96">
        <v>45813</v>
      </c>
      <c r="H701" s="97">
        <v>30000000</v>
      </c>
      <c r="I701" s="98">
        <v>1.18</v>
      </c>
      <c r="J701" s="104">
        <v>15060000</v>
      </c>
      <c r="K701" s="100">
        <v>1.18</v>
      </c>
      <c r="L701" s="100">
        <v>1.18</v>
      </c>
      <c r="M701" s="103">
        <v>15060000</v>
      </c>
      <c r="N701" s="100">
        <v>1.18</v>
      </c>
      <c r="O701" s="100">
        <v>1.18</v>
      </c>
      <c r="P701" s="102" t="str">
        <f t="shared" ca="1" si="10"/>
        <v>Matured</v>
      </c>
    </row>
    <row r="702" spans="1:16" x14ac:dyDescent="0.25">
      <c r="A702" s="95" t="s">
        <v>547</v>
      </c>
      <c r="B702" s="96">
        <v>45455</v>
      </c>
      <c r="C702" s="21" t="s">
        <v>30</v>
      </c>
      <c r="D702" s="70" t="s">
        <v>17</v>
      </c>
      <c r="E702" s="70" t="s">
        <v>7</v>
      </c>
      <c r="F702" s="96">
        <v>45456</v>
      </c>
      <c r="G702" s="96">
        <v>45463</v>
      </c>
      <c r="H702" s="97">
        <v>700000000000</v>
      </c>
      <c r="I702" s="98">
        <v>0.5</v>
      </c>
      <c r="J702" s="104">
        <v>411000000000</v>
      </c>
      <c r="K702" s="100">
        <v>0.45</v>
      </c>
      <c r="L702" s="100">
        <v>0.5</v>
      </c>
      <c r="M702" s="103">
        <v>411000000000</v>
      </c>
      <c r="N702" s="100">
        <v>0.5</v>
      </c>
      <c r="O702" s="100">
        <v>0.49513381995133821</v>
      </c>
      <c r="P702" s="102" t="str">
        <f t="shared" ca="1" si="10"/>
        <v>Matured</v>
      </c>
    </row>
    <row r="703" spans="1:16" x14ac:dyDescent="0.25">
      <c r="A703" s="95" t="s">
        <v>548</v>
      </c>
      <c r="B703" s="96">
        <v>45455</v>
      </c>
      <c r="C703" s="21" t="s">
        <v>30</v>
      </c>
      <c r="D703" s="70" t="s">
        <v>17</v>
      </c>
      <c r="E703" s="70" t="s">
        <v>9</v>
      </c>
      <c r="F703" s="96">
        <v>45456</v>
      </c>
      <c r="G703" s="96">
        <v>45484</v>
      </c>
      <c r="H703" s="97">
        <v>50000000000</v>
      </c>
      <c r="I703" s="98">
        <v>0.85</v>
      </c>
      <c r="J703" s="104">
        <v>100000000000</v>
      </c>
      <c r="K703" s="100">
        <v>0.82</v>
      </c>
      <c r="L703" s="100">
        <v>0.85</v>
      </c>
      <c r="M703" s="103">
        <v>50000000000</v>
      </c>
      <c r="N703" s="100">
        <v>0.82</v>
      </c>
      <c r="O703" s="100">
        <v>0.83499999999999996</v>
      </c>
      <c r="P703" s="102" t="str">
        <f t="shared" ca="1" si="10"/>
        <v>Matured</v>
      </c>
    </row>
    <row r="704" spans="1:16" x14ac:dyDescent="0.25">
      <c r="A704" s="95" t="s">
        <v>549</v>
      </c>
      <c r="B704" s="96">
        <v>45455</v>
      </c>
      <c r="C704" s="21" t="s">
        <v>30</v>
      </c>
      <c r="D704" s="70" t="s">
        <v>17</v>
      </c>
      <c r="E704" s="70" t="s">
        <v>10</v>
      </c>
      <c r="F704" s="96">
        <v>45456</v>
      </c>
      <c r="G704" s="96">
        <v>45547</v>
      </c>
      <c r="H704" s="97">
        <v>50000000000</v>
      </c>
      <c r="I704" s="98">
        <v>1.33</v>
      </c>
      <c r="J704" s="104">
        <v>50400000000</v>
      </c>
      <c r="K704" s="100">
        <v>1.32</v>
      </c>
      <c r="L704" s="100">
        <v>1.33</v>
      </c>
      <c r="M704" s="103">
        <v>50000000000</v>
      </c>
      <c r="N704" s="100">
        <v>1.33</v>
      </c>
      <c r="O704" s="100">
        <v>1.329960317460317</v>
      </c>
      <c r="P704" s="102" t="str">
        <f t="shared" ca="1" si="10"/>
        <v>Matured</v>
      </c>
    </row>
    <row r="705" spans="1:16" x14ac:dyDescent="0.25">
      <c r="A705" s="95" t="s">
        <v>1512</v>
      </c>
      <c r="B705" s="96">
        <v>45455</v>
      </c>
      <c r="C705" s="21" t="s">
        <v>30</v>
      </c>
      <c r="D705" s="70" t="s">
        <v>17</v>
      </c>
      <c r="E705" s="70" t="s">
        <v>11</v>
      </c>
      <c r="F705" s="96">
        <v>45456</v>
      </c>
      <c r="G705" s="96">
        <v>45638</v>
      </c>
      <c r="H705" s="97">
        <v>40000000000</v>
      </c>
      <c r="I705" s="98">
        <v>1.38</v>
      </c>
      <c r="J705" s="104"/>
      <c r="K705" s="100"/>
      <c r="L705" s="100"/>
      <c r="M705" s="103"/>
      <c r="N705" s="100"/>
      <c r="O705" s="100"/>
      <c r="P705" s="102" t="str">
        <f t="shared" ca="1" si="10"/>
        <v>Matured</v>
      </c>
    </row>
    <row r="706" spans="1:16" x14ac:dyDescent="0.25">
      <c r="A706" s="95" t="s">
        <v>550</v>
      </c>
      <c r="B706" s="96">
        <v>45455</v>
      </c>
      <c r="C706" s="21" t="s">
        <v>30</v>
      </c>
      <c r="D706" s="70" t="s">
        <v>17</v>
      </c>
      <c r="E706" s="70" t="s">
        <v>12</v>
      </c>
      <c r="F706" s="96">
        <v>45456</v>
      </c>
      <c r="G706" s="96">
        <v>45820</v>
      </c>
      <c r="H706" s="97">
        <v>40000000000</v>
      </c>
      <c r="I706" s="98">
        <v>1.4</v>
      </c>
      <c r="J706" s="104">
        <v>200000000</v>
      </c>
      <c r="K706" s="100">
        <v>1.4</v>
      </c>
      <c r="L706" s="100">
        <v>1.4</v>
      </c>
      <c r="M706" s="103">
        <v>200000000</v>
      </c>
      <c r="N706" s="100">
        <v>1.4</v>
      </c>
      <c r="O706" s="100">
        <v>1.4</v>
      </c>
      <c r="P706" s="102" t="str">
        <f t="shared" ca="1" si="10"/>
        <v>Matured</v>
      </c>
    </row>
    <row r="707" spans="1:16" x14ac:dyDescent="0.25">
      <c r="A707" s="95" t="s">
        <v>1170</v>
      </c>
      <c r="B707" s="96">
        <v>45455</v>
      </c>
      <c r="C707" s="21" t="s">
        <v>30</v>
      </c>
      <c r="D707" s="70" t="s">
        <v>16</v>
      </c>
      <c r="E707" s="70" t="s">
        <v>7</v>
      </c>
      <c r="F707" s="96">
        <v>45456</v>
      </c>
      <c r="G707" s="96">
        <v>45463</v>
      </c>
      <c r="H707" s="97">
        <v>5000000</v>
      </c>
      <c r="I707" s="98">
        <v>0.45</v>
      </c>
      <c r="J707" s="104">
        <v>22500000</v>
      </c>
      <c r="K707" s="100">
        <v>0.18</v>
      </c>
      <c r="L707" s="100">
        <v>0.45</v>
      </c>
      <c r="M707" s="103">
        <v>5000000</v>
      </c>
      <c r="N707" s="100">
        <v>0.2</v>
      </c>
      <c r="O707" s="100">
        <v>0.2311111111111111</v>
      </c>
      <c r="P707" s="102" t="str">
        <f t="shared" ca="1" si="10"/>
        <v>Matured</v>
      </c>
    </row>
    <row r="708" spans="1:16" x14ac:dyDescent="0.25">
      <c r="A708" s="95" t="s">
        <v>1171</v>
      </c>
      <c r="B708" s="96">
        <v>45455</v>
      </c>
      <c r="C708" s="21" t="s">
        <v>30</v>
      </c>
      <c r="D708" s="70" t="s">
        <v>16</v>
      </c>
      <c r="E708" s="70" t="s">
        <v>8</v>
      </c>
      <c r="F708" s="96">
        <v>45456</v>
      </c>
      <c r="G708" s="96">
        <v>45470</v>
      </c>
      <c r="H708" s="97">
        <v>5000000</v>
      </c>
      <c r="I708" s="98">
        <v>0.52</v>
      </c>
      <c r="J708" s="104">
        <v>22500000</v>
      </c>
      <c r="K708" s="100">
        <v>0.2</v>
      </c>
      <c r="L708" s="100">
        <v>0.45</v>
      </c>
      <c r="M708" s="103">
        <v>5000000</v>
      </c>
      <c r="N708" s="100">
        <v>0.2</v>
      </c>
      <c r="O708" s="100">
        <v>0.26933333333333331</v>
      </c>
      <c r="P708" s="102" t="str">
        <f t="shared" ca="1" si="10"/>
        <v>Matured</v>
      </c>
    </row>
    <row r="709" spans="1:16" x14ac:dyDescent="0.25">
      <c r="A709" s="95" t="s">
        <v>1172</v>
      </c>
      <c r="B709" s="96">
        <v>45455</v>
      </c>
      <c r="C709" s="21" t="s">
        <v>30</v>
      </c>
      <c r="D709" s="70" t="s">
        <v>16</v>
      </c>
      <c r="E709" s="70" t="s">
        <v>9</v>
      </c>
      <c r="F709" s="96">
        <v>45456</v>
      </c>
      <c r="G709" s="96">
        <v>45484</v>
      </c>
      <c r="H709" s="97">
        <v>5000000</v>
      </c>
      <c r="I709" s="98">
        <v>0.55000000000000004</v>
      </c>
      <c r="J709" s="104">
        <v>20500000</v>
      </c>
      <c r="K709" s="100">
        <v>0.2</v>
      </c>
      <c r="L709" s="100">
        <v>0.25</v>
      </c>
      <c r="M709" s="103">
        <v>5000000</v>
      </c>
      <c r="N709" s="100">
        <v>0.2</v>
      </c>
      <c r="O709" s="100">
        <v>0.2168292682926829</v>
      </c>
      <c r="P709" s="102" t="str">
        <f t="shared" ref="P709:P772" ca="1" si="11">IF(AND(G709 &gt; TODAY(), M709 &lt;&gt; ""), "Outstanding", "Matured")</f>
        <v>Matured</v>
      </c>
    </row>
    <row r="710" spans="1:16" x14ac:dyDescent="0.25">
      <c r="A710" s="95" t="s">
        <v>1173</v>
      </c>
      <c r="B710" s="96">
        <v>45455</v>
      </c>
      <c r="C710" s="21" t="s">
        <v>30</v>
      </c>
      <c r="D710" s="70" t="s">
        <v>16</v>
      </c>
      <c r="E710" s="70" t="s">
        <v>10</v>
      </c>
      <c r="F710" s="96">
        <v>45456</v>
      </c>
      <c r="G710" s="96">
        <v>45547</v>
      </c>
      <c r="H710" s="97">
        <v>50000000</v>
      </c>
      <c r="I710" s="98">
        <v>1.1200000000000001</v>
      </c>
      <c r="J710" s="104">
        <v>87850000</v>
      </c>
      <c r="K710" s="100">
        <v>0.15</v>
      </c>
      <c r="L710" s="100">
        <v>1.1200000000000001</v>
      </c>
      <c r="M710" s="103">
        <v>50000000</v>
      </c>
      <c r="N710" s="100">
        <v>1.1100000000000001</v>
      </c>
      <c r="O710" s="100">
        <v>1.0883437677859991</v>
      </c>
      <c r="P710" s="102" t="str">
        <f t="shared" ca="1" si="11"/>
        <v>Matured</v>
      </c>
    </row>
    <row r="711" spans="1:16" x14ac:dyDescent="0.25">
      <c r="A711" s="95" t="s">
        <v>1513</v>
      </c>
      <c r="B711" s="96">
        <v>45455</v>
      </c>
      <c r="C711" s="21" t="s">
        <v>30</v>
      </c>
      <c r="D711" s="70" t="s">
        <v>16</v>
      </c>
      <c r="E711" s="70" t="s">
        <v>11</v>
      </c>
      <c r="F711" s="96">
        <v>45456</v>
      </c>
      <c r="G711" s="96">
        <v>45638</v>
      </c>
      <c r="H711" s="97">
        <v>35000000</v>
      </c>
      <c r="I711" s="98">
        <v>1.1599999999999999</v>
      </c>
      <c r="J711" s="104"/>
      <c r="K711" s="100"/>
      <c r="L711" s="100"/>
      <c r="M711" s="103"/>
      <c r="N711" s="100"/>
      <c r="O711" s="100"/>
      <c r="P711" s="102" t="str">
        <f t="shared" ca="1" si="11"/>
        <v>Matured</v>
      </c>
    </row>
    <row r="712" spans="1:16" x14ac:dyDescent="0.25">
      <c r="A712" s="95" t="s">
        <v>1514</v>
      </c>
      <c r="B712" s="96">
        <v>45455</v>
      </c>
      <c r="C712" s="21" t="s">
        <v>30</v>
      </c>
      <c r="D712" s="70" t="s">
        <v>16</v>
      </c>
      <c r="E712" s="70" t="s">
        <v>12</v>
      </c>
      <c r="F712" s="96">
        <v>45456</v>
      </c>
      <c r="G712" s="96">
        <v>45820</v>
      </c>
      <c r="H712" s="97">
        <v>30000000</v>
      </c>
      <c r="I712" s="98">
        <v>1.18</v>
      </c>
      <c r="J712" s="104"/>
      <c r="K712" s="100"/>
      <c r="L712" s="100"/>
      <c r="M712" s="103"/>
      <c r="N712" s="100"/>
      <c r="O712" s="100"/>
      <c r="P712" s="102" t="str">
        <f t="shared" ca="1" si="11"/>
        <v>Matured</v>
      </c>
    </row>
    <row r="713" spans="1:16" x14ac:dyDescent="0.25">
      <c r="A713" s="95" t="s">
        <v>551</v>
      </c>
      <c r="B713" s="96">
        <v>45462</v>
      </c>
      <c r="C713" s="21" t="s">
        <v>30</v>
      </c>
      <c r="D713" s="70" t="s">
        <v>17</v>
      </c>
      <c r="E713" s="70" t="s">
        <v>7</v>
      </c>
      <c r="F713" s="96">
        <v>45463</v>
      </c>
      <c r="G713" s="96">
        <v>45470</v>
      </c>
      <c r="H713" s="97">
        <v>700000000000</v>
      </c>
      <c r="I713" s="98">
        <v>0.5</v>
      </c>
      <c r="J713" s="104">
        <v>348000000000</v>
      </c>
      <c r="K713" s="100">
        <v>0.45</v>
      </c>
      <c r="L713" s="100">
        <v>0.5</v>
      </c>
      <c r="M713" s="103">
        <v>348000000000</v>
      </c>
      <c r="N713" s="100">
        <v>0.5</v>
      </c>
      <c r="O713" s="100">
        <v>0.49396551724137933</v>
      </c>
      <c r="P713" s="102" t="str">
        <f t="shared" ca="1" si="11"/>
        <v>Matured</v>
      </c>
    </row>
    <row r="714" spans="1:16" x14ac:dyDescent="0.25">
      <c r="A714" s="95" t="s">
        <v>552</v>
      </c>
      <c r="B714" s="96">
        <v>45462</v>
      </c>
      <c r="C714" s="21" t="s">
        <v>30</v>
      </c>
      <c r="D714" s="70" t="s">
        <v>17</v>
      </c>
      <c r="E714" s="70" t="s">
        <v>9</v>
      </c>
      <c r="F714" s="96">
        <v>45463</v>
      </c>
      <c r="G714" s="96">
        <v>45491</v>
      </c>
      <c r="H714" s="97">
        <v>50000000000</v>
      </c>
      <c r="I714" s="98">
        <v>0.85</v>
      </c>
      <c r="J714" s="104">
        <v>101000000000</v>
      </c>
      <c r="K714" s="100">
        <v>0.75</v>
      </c>
      <c r="L714" s="100">
        <v>0.85</v>
      </c>
      <c r="M714" s="103">
        <v>50000000000</v>
      </c>
      <c r="N714" s="100">
        <v>0.85</v>
      </c>
      <c r="O714" s="100">
        <v>0.8371287128712871</v>
      </c>
      <c r="P714" s="102" t="str">
        <f t="shared" ca="1" si="11"/>
        <v>Matured</v>
      </c>
    </row>
    <row r="715" spans="1:16" x14ac:dyDescent="0.25">
      <c r="A715" s="95" t="s">
        <v>553</v>
      </c>
      <c r="B715" s="96">
        <v>45462</v>
      </c>
      <c r="C715" s="21" t="s">
        <v>30</v>
      </c>
      <c r="D715" s="70" t="s">
        <v>17</v>
      </c>
      <c r="E715" s="70" t="s">
        <v>10</v>
      </c>
      <c r="F715" s="96">
        <v>45463</v>
      </c>
      <c r="G715" s="96">
        <v>45554</v>
      </c>
      <c r="H715" s="97">
        <v>50000000000</v>
      </c>
      <c r="I715" s="98">
        <v>1.33</v>
      </c>
      <c r="J715" s="104">
        <v>57100000000</v>
      </c>
      <c r="K715" s="100">
        <v>1</v>
      </c>
      <c r="L715" s="100">
        <v>1.33</v>
      </c>
      <c r="M715" s="103">
        <v>50000000000</v>
      </c>
      <c r="N715" s="100">
        <v>1.33</v>
      </c>
      <c r="O715" s="100">
        <v>1.311033274956217</v>
      </c>
      <c r="P715" s="102" t="str">
        <f t="shared" ca="1" si="11"/>
        <v>Matured</v>
      </c>
    </row>
    <row r="716" spans="1:16" x14ac:dyDescent="0.25">
      <c r="A716" s="95" t="s">
        <v>1515</v>
      </c>
      <c r="B716" s="96">
        <v>45462</v>
      </c>
      <c r="C716" s="21" t="s">
        <v>30</v>
      </c>
      <c r="D716" s="70" t="s">
        <v>17</v>
      </c>
      <c r="E716" s="70" t="s">
        <v>11</v>
      </c>
      <c r="F716" s="96">
        <v>45463</v>
      </c>
      <c r="G716" s="96">
        <v>45645</v>
      </c>
      <c r="H716" s="97">
        <v>40000000000</v>
      </c>
      <c r="I716" s="98">
        <v>1.38</v>
      </c>
      <c r="J716" s="104"/>
      <c r="K716" s="100"/>
      <c r="L716" s="100"/>
      <c r="M716" s="103"/>
      <c r="N716" s="100"/>
      <c r="O716" s="100"/>
      <c r="P716" s="102" t="str">
        <f t="shared" ca="1" si="11"/>
        <v>Matured</v>
      </c>
    </row>
    <row r="717" spans="1:16" x14ac:dyDescent="0.25">
      <c r="A717" s="95" t="s">
        <v>554</v>
      </c>
      <c r="B717" s="96">
        <v>45462</v>
      </c>
      <c r="C717" s="21" t="s">
        <v>30</v>
      </c>
      <c r="D717" s="70" t="s">
        <v>17</v>
      </c>
      <c r="E717" s="70" t="s">
        <v>12</v>
      </c>
      <c r="F717" s="96">
        <v>45463</v>
      </c>
      <c r="G717" s="96">
        <v>45827</v>
      </c>
      <c r="H717" s="97">
        <v>40000000000</v>
      </c>
      <c r="I717" s="98">
        <v>1.4</v>
      </c>
      <c r="J717" s="104">
        <v>200000000</v>
      </c>
      <c r="K717" s="100">
        <v>1.4</v>
      </c>
      <c r="L717" s="100">
        <v>1.4</v>
      </c>
      <c r="M717" s="103">
        <v>200000000</v>
      </c>
      <c r="N717" s="100">
        <v>1.4</v>
      </c>
      <c r="O717" s="100">
        <v>1.4</v>
      </c>
      <c r="P717" s="102" t="str">
        <f t="shared" ca="1" si="11"/>
        <v>Matured</v>
      </c>
    </row>
    <row r="718" spans="1:16" x14ac:dyDescent="0.25">
      <c r="A718" s="95" t="s">
        <v>1174</v>
      </c>
      <c r="B718" s="96">
        <v>45462</v>
      </c>
      <c r="C718" s="21" t="s">
        <v>30</v>
      </c>
      <c r="D718" s="70" t="s">
        <v>16</v>
      </c>
      <c r="E718" s="70" t="s">
        <v>7</v>
      </c>
      <c r="F718" s="96">
        <v>45463</v>
      </c>
      <c r="G718" s="96">
        <v>45470</v>
      </c>
      <c r="H718" s="97">
        <v>5000000</v>
      </c>
      <c r="I718" s="98">
        <v>0.45</v>
      </c>
      <c r="J718" s="104">
        <v>15500000</v>
      </c>
      <c r="K718" s="100">
        <v>0.18</v>
      </c>
      <c r="L718" s="100">
        <v>0.45</v>
      </c>
      <c r="M718" s="103">
        <v>5000000</v>
      </c>
      <c r="N718" s="100">
        <v>0.2</v>
      </c>
      <c r="O718" s="100">
        <v>0.2129032258064516</v>
      </c>
      <c r="P718" s="102" t="str">
        <f t="shared" ca="1" si="11"/>
        <v>Matured</v>
      </c>
    </row>
    <row r="719" spans="1:16" x14ac:dyDescent="0.25">
      <c r="A719" s="95" t="s">
        <v>1175</v>
      </c>
      <c r="B719" s="96">
        <v>45462</v>
      </c>
      <c r="C719" s="21" t="s">
        <v>30</v>
      </c>
      <c r="D719" s="70" t="s">
        <v>16</v>
      </c>
      <c r="E719" s="70" t="s">
        <v>8</v>
      </c>
      <c r="F719" s="96">
        <v>45463</v>
      </c>
      <c r="G719" s="96">
        <v>45477</v>
      </c>
      <c r="H719" s="97">
        <v>5000000</v>
      </c>
      <c r="I719" s="98">
        <v>0.52</v>
      </c>
      <c r="J719" s="104">
        <v>16500000</v>
      </c>
      <c r="K719" s="100">
        <v>0.2</v>
      </c>
      <c r="L719" s="100">
        <v>0.23</v>
      </c>
      <c r="M719" s="103">
        <v>5000000</v>
      </c>
      <c r="N719" s="100">
        <v>0.2</v>
      </c>
      <c r="O719" s="100">
        <v>0.2163636363636364</v>
      </c>
      <c r="P719" s="102" t="str">
        <f t="shared" ca="1" si="11"/>
        <v>Matured</v>
      </c>
    </row>
    <row r="720" spans="1:16" x14ac:dyDescent="0.25">
      <c r="A720" s="95" t="s">
        <v>1176</v>
      </c>
      <c r="B720" s="96">
        <v>45462</v>
      </c>
      <c r="C720" s="21" t="s">
        <v>30</v>
      </c>
      <c r="D720" s="70" t="s">
        <v>16</v>
      </c>
      <c r="E720" s="70" t="s">
        <v>9</v>
      </c>
      <c r="F720" s="96">
        <v>45463</v>
      </c>
      <c r="G720" s="96">
        <v>45491</v>
      </c>
      <c r="H720" s="97">
        <v>5000000</v>
      </c>
      <c r="I720" s="98">
        <v>0.55000000000000004</v>
      </c>
      <c r="J720" s="104">
        <v>13000000</v>
      </c>
      <c r="K720" s="100">
        <v>0.2</v>
      </c>
      <c r="L720" s="100">
        <v>0.25</v>
      </c>
      <c r="M720" s="103">
        <v>5000000</v>
      </c>
      <c r="N720" s="100">
        <v>0.2</v>
      </c>
      <c r="O720" s="100">
        <v>0.22500000000000001</v>
      </c>
      <c r="P720" s="102" t="str">
        <f t="shared" ca="1" si="11"/>
        <v>Matured</v>
      </c>
    </row>
    <row r="721" spans="1:16" x14ac:dyDescent="0.25">
      <c r="A721" s="95" t="s">
        <v>1177</v>
      </c>
      <c r="B721" s="96">
        <v>45462</v>
      </c>
      <c r="C721" s="21" t="s">
        <v>30</v>
      </c>
      <c r="D721" s="70" t="s">
        <v>16</v>
      </c>
      <c r="E721" s="70" t="s">
        <v>10</v>
      </c>
      <c r="F721" s="96">
        <v>45463</v>
      </c>
      <c r="G721" s="96">
        <v>45554</v>
      </c>
      <c r="H721" s="97">
        <v>40000000</v>
      </c>
      <c r="I721" s="98">
        <v>1.1200000000000001</v>
      </c>
      <c r="J721" s="104">
        <v>78939000</v>
      </c>
      <c r="K721" s="100">
        <v>1</v>
      </c>
      <c r="L721" s="100">
        <v>1.1100000000000001</v>
      </c>
      <c r="M721" s="103">
        <v>40000000</v>
      </c>
      <c r="N721" s="100">
        <v>1.1000000000000001</v>
      </c>
      <c r="O721" s="100">
        <v>1.094773052610243</v>
      </c>
      <c r="P721" s="102" t="str">
        <f t="shared" ca="1" si="11"/>
        <v>Matured</v>
      </c>
    </row>
    <row r="722" spans="1:16" x14ac:dyDescent="0.25">
      <c r="A722" s="95" t="s">
        <v>1516</v>
      </c>
      <c r="B722" s="96">
        <v>45462</v>
      </c>
      <c r="C722" s="21" t="s">
        <v>30</v>
      </c>
      <c r="D722" s="70" t="s">
        <v>16</v>
      </c>
      <c r="E722" s="70" t="s">
        <v>11</v>
      </c>
      <c r="F722" s="96">
        <v>45463</v>
      </c>
      <c r="G722" s="96">
        <v>45645</v>
      </c>
      <c r="H722" s="97">
        <v>35000000</v>
      </c>
      <c r="I722" s="98">
        <v>1.1599999999999999</v>
      </c>
      <c r="J722" s="104"/>
      <c r="K722" s="100"/>
      <c r="L722" s="100"/>
      <c r="M722" s="103"/>
      <c r="N722" s="100"/>
      <c r="O722" s="100"/>
      <c r="P722" s="102" t="str">
        <f t="shared" ca="1" si="11"/>
        <v>Matured</v>
      </c>
    </row>
    <row r="723" spans="1:16" x14ac:dyDescent="0.25">
      <c r="A723" s="95" t="s">
        <v>1178</v>
      </c>
      <c r="B723" s="96">
        <v>45462</v>
      </c>
      <c r="C723" s="21" t="s">
        <v>30</v>
      </c>
      <c r="D723" s="70" t="s">
        <v>16</v>
      </c>
      <c r="E723" s="70" t="s">
        <v>12</v>
      </c>
      <c r="F723" s="96">
        <v>45463</v>
      </c>
      <c r="G723" s="96">
        <v>45827</v>
      </c>
      <c r="H723" s="97">
        <v>30000000</v>
      </c>
      <c r="I723" s="98">
        <v>1.18</v>
      </c>
      <c r="J723" s="104">
        <v>50000</v>
      </c>
      <c r="K723" s="100">
        <v>1.18</v>
      </c>
      <c r="L723" s="100">
        <v>1.18</v>
      </c>
      <c r="M723" s="103">
        <v>50000</v>
      </c>
      <c r="N723" s="100">
        <v>1.18</v>
      </c>
      <c r="O723" s="100">
        <v>1.18</v>
      </c>
      <c r="P723" s="102" t="str">
        <f t="shared" ca="1" si="11"/>
        <v>Matured</v>
      </c>
    </row>
    <row r="724" spans="1:16" x14ac:dyDescent="0.25">
      <c r="A724" s="95" t="s">
        <v>555</v>
      </c>
      <c r="B724" s="96">
        <v>45469.572916666664</v>
      </c>
      <c r="C724" s="21" t="s">
        <v>30</v>
      </c>
      <c r="D724" s="70" t="s">
        <v>17</v>
      </c>
      <c r="E724" s="70" t="s">
        <v>7</v>
      </c>
      <c r="F724" s="96">
        <v>45470.572916666664</v>
      </c>
      <c r="G724" s="96">
        <v>45477.572916666664</v>
      </c>
      <c r="H724" s="97">
        <v>700000000000</v>
      </c>
      <c r="I724" s="98">
        <v>0.5</v>
      </c>
      <c r="J724" s="104">
        <v>460000000000</v>
      </c>
      <c r="K724" s="100">
        <v>0.45</v>
      </c>
      <c r="L724" s="100">
        <v>0.5</v>
      </c>
      <c r="M724" s="103">
        <v>460000000000</v>
      </c>
      <c r="N724" s="100">
        <v>0.5</v>
      </c>
      <c r="O724" s="100">
        <v>0.4891304347826087</v>
      </c>
      <c r="P724" s="102" t="str">
        <f t="shared" ca="1" si="11"/>
        <v>Matured</v>
      </c>
    </row>
    <row r="725" spans="1:16" x14ac:dyDescent="0.25">
      <c r="A725" s="95" t="s">
        <v>556</v>
      </c>
      <c r="B725" s="96">
        <v>45469.572916666664</v>
      </c>
      <c r="C725" s="21" t="s">
        <v>30</v>
      </c>
      <c r="D725" s="70" t="s">
        <v>17</v>
      </c>
      <c r="E725" s="70" t="s">
        <v>10</v>
      </c>
      <c r="F725" s="96">
        <v>45470.572916666664</v>
      </c>
      <c r="G725" s="96">
        <v>45561.572916666664</v>
      </c>
      <c r="H725" s="97">
        <v>50000000000</v>
      </c>
      <c r="I725" s="98">
        <v>1.33</v>
      </c>
      <c r="J725" s="104">
        <v>50000000000</v>
      </c>
      <c r="K725" s="100">
        <v>1</v>
      </c>
      <c r="L725" s="100">
        <v>1.33</v>
      </c>
      <c r="M725" s="103">
        <v>50000000000</v>
      </c>
      <c r="N725" s="100">
        <v>1.33</v>
      </c>
      <c r="O725" s="100">
        <v>1.3286852589641429</v>
      </c>
      <c r="P725" s="102" t="str">
        <f t="shared" ca="1" si="11"/>
        <v>Matured</v>
      </c>
    </row>
    <row r="726" spans="1:16" x14ac:dyDescent="0.25">
      <c r="A726" s="95" t="s">
        <v>1517</v>
      </c>
      <c r="B726" s="96">
        <v>45469.572916666664</v>
      </c>
      <c r="C726" s="21" t="s">
        <v>30</v>
      </c>
      <c r="D726" s="70" t="s">
        <v>17</v>
      </c>
      <c r="E726" s="70" t="s">
        <v>11</v>
      </c>
      <c r="F726" s="96">
        <v>45470.572916666664</v>
      </c>
      <c r="G726" s="96">
        <v>45652.572916666664</v>
      </c>
      <c r="H726" s="97">
        <v>40000000000</v>
      </c>
      <c r="I726" s="98">
        <v>1.38</v>
      </c>
      <c r="J726" s="104"/>
      <c r="K726" s="100"/>
      <c r="L726" s="100"/>
      <c r="M726" s="103"/>
      <c r="N726" s="100"/>
      <c r="O726" s="100"/>
      <c r="P726" s="102" t="str">
        <f t="shared" ca="1" si="11"/>
        <v>Matured</v>
      </c>
    </row>
    <row r="727" spans="1:16" x14ac:dyDescent="0.25">
      <c r="A727" s="95" t="s">
        <v>557</v>
      </c>
      <c r="B727" s="96">
        <v>45469.572916666664</v>
      </c>
      <c r="C727" s="21" t="s">
        <v>30</v>
      </c>
      <c r="D727" s="70" t="s">
        <v>17</v>
      </c>
      <c r="E727" s="70" t="s">
        <v>12</v>
      </c>
      <c r="F727" s="96">
        <v>45470.572916666664</v>
      </c>
      <c r="G727" s="96">
        <v>45834.572916666664</v>
      </c>
      <c r="H727" s="97">
        <v>40000000000</v>
      </c>
      <c r="I727" s="98">
        <v>1.4</v>
      </c>
      <c r="J727" s="104">
        <v>200000000</v>
      </c>
      <c r="K727" s="100">
        <v>1.4</v>
      </c>
      <c r="L727" s="100">
        <v>1.4</v>
      </c>
      <c r="M727" s="103">
        <v>200000000</v>
      </c>
      <c r="N727" s="100">
        <v>1.4</v>
      </c>
      <c r="O727" s="100">
        <v>1.4</v>
      </c>
      <c r="P727" s="102" t="str">
        <f t="shared" ca="1" si="11"/>
        <v>Matured</v>
      </c>
    </row>
    <row r="728" spans="1:16" x14ac:dyDescent="0.25">
      <c r="A728" s="95" t="s">
        <v>375</v>
      </c>
      <c r="B728" s="96">
        <v>45469.572916666664</v>
      </c>
      <c r="C728" s="21" t="s">
        <v>31</v>
      </c>
      <c r="D728" s="70" t="s">
        <v>17</v>
      </c>
      <c r="E728" s="70" t="s">
        <v>19</v>
      </c>
      <c r="F728" s="96">
        <v>45471</v>
      </c>
      <c r="G728" s="96">
        <v>46566</v>
      </c>
      <c r="H728" s="97" t="s">
        <v>35</v>
      </c>
      <c r="I728" s="98">
        <v>4.5</v>
      </c>
      <c r="J728" s="104">
        <v>58300000000</v>
      </c>
      <c r="K728" s="100">
        <v>4</v>
      </c>
      <c r="L728" s="100">
        <v>5.5</v>
      </c>
      <c r="M728" s="103">
        <v>43300000000</v>
      </c>
      <c r="N728" s="100"/>
      <c r="O728" s="100">
        <v>4.9005145797598599</v>
      </c>
      <c r="P728" s="102" t="str">
        <f t="shared" ca="1" si="11"/>
        <v>Outstanding</v>
      </c>
    </row>
    <row r="729" spans="1:16" x14ac:dyDescent="0.25">
      <c r="A729" s="95" t="s">
        <v>1179</v>
      </c>
      <c r="B729" s="96">
        <v>45469.572916666664</v>
      </c>
      <c r="C729" s="21" t="s">
        <v>30</v>
      </c>
      <c r="D729" s="70" t="s">
        <v>16</v>
      </c>
      <c r="E729" s="70" t="s">
        <v>10</v>
      </c>
      <c r="F729" s="96">
        <v>45470.572916666664</v>
      </c>
      <c r="G729" s="96">
        <v>45561.572916666664</v>
      </c>
      <c r="H729" s="97">
        <v>40000000</v>
      </c>
      <c r="I729" s="98">
        <v>1.1200000000000001</v>
      </c>
      <c r="J729" s="104">
        <v>103740000</v>
      </c>
      <c r="K729" s="100">
        <v>1</v>
      </c>
      <c r="L729" s="100">
        <v>1.1000000000000001</v>
      </c>
      <c r="M729" s="103">
        <v>40000000</v>
      </c>
      <c r="N729" s="100">
        <v>1.0900000000000001</v>
      </c>
      <c r="O729" s="100">
        <v>1.08903990746096</v>
      </c>
      <c r="P729" s="102" t="str">
        <f t="shared" ca="1" si="11"/>
        <v>Matured</v>
      </c>
    </row>
    <row r="730" spans="1:16" x14ac:dyDescent="0.25">
      <c r="A730" s="95" t="s">
        <v>1518</v>
      </c>
      <c r="B730" s="96">
        <v>45469.572916666664</v>
      </c>
      <c r="C730" s="21" t="s">
        <v>30</v>
      </c>
      <c r="D730" s="70" t="s">
        <v>16</v>
      </c>
      <c r="E730" s="70" t="s">
        <v>11</v>
      </c>
      <c r="F730" s="96">
        <v>45470.572916666664</v>
      </c>
      <c r="G730" s="96">
        <v>45652.572916666664</v>
      </c>
      <c r="H730" s="97">
        <v>35000000</v>
      </c>
      <c r="I730" s="98">
        <v>1.1599999999999999</v>
      </c>
      <c r="J730" s="104"/>
      <c r="K730" s="100"/>
      <c r="L730" s="100"/>
      <c r="M730" s="103"/>
      <c r="N730" s="100"/>
      <c r="O730" s="100"/>
      <c r="P730" s="102" t="str">
        <f t="shared" ca="1" si="11"/>
        <v>Matured</v>
      </c>
    </row>
    <row r="731" spans="1:16" x14ac:dyDescent="0.25">
      <c r="A731" s="95" t="s">
        <v>1180</v>
      </c>
      <c r="B731" s="96">
        <v>45469.572916666664</v>
      </c>
      <c r="C731" s="21" t="s">
        <v>30</v>
      </c>
      <c r="D731" s="70" t="s">
        <v>16</v>
      </c>
      <c r="E731" s="70" t="s">
        <v>12</v>
      </c>
      <c r="F731" s="96">
        <v>45470.572916666664</v>
      </c>
      <c r="G731" s="96">
        <v>45834.572916666664</v>
      </c>
      <c r="H731" s="97">
        <v>30000000</v>
      </c>
      <c r="I731" s="98">
        <v>1.18</v>
      </c>
      <c r="J731" s="104">
        <v>3500000</v>
      </c>
      <c r="K731" s="100">
        <v>1</v>
      </c>
      <c r="L731" s="100">
        <v>1.18</v>
      </c>
      <c r="M731" s="103">
        <v>3500000</v>
      </c>
      <c r="N731" s="100">
        <v>1.18</v>
      </c>
      <c r="O731" s="100">
        <v>1.077142857142857</v>
      </c>
      <c r="P731" s="102" t="str">
        <f t="shared" ca="1" si="11"/>
        <v>Matured</v>
      </c>
    </row>
    <row r="732" spans="1:16" x14ac:dyDescent="0.25">
      <c r="A732" s="95" t="s">
        <v>558</v>
      </c>
      <c r="B732" s="96">
        <v>45476.572916666664</v>
      </c>
      <c r="C732" s="21" t="s">
        <v>30</v>
      </c>
      <c r="D732" s="70" t="s">
        <v>17</v>
      </c>
      <c r="E732" s="70" t="s">
        <v>7</v>
      </c>
      <c r="F732" s="96">
        <v>45477.572916666664</v>
      </c>
      <c r="G732" s="96">
        <v>45484.572916666664</v>
      </c>
      <c r="H732" s="97">
        <v>700000000000</v>
      </c>
      <c r="I732" s="98">
        <v>0.5</v>
      </c>
      <c r="J732" s="104">
        <v>640000000000</v>
      </c>
      <c r="K732" s="100">
        <v>0.4</v>
      </c>
      <c r="L732" s="100">
        <v>0.5</v>
      </c>
      <c r="M732" s="103">
        <v>640000000000</v>
      </c>
      <c r="N732" s="100">
        <v>0.5</v>
      </c>
      <c r="O732" s="100">
        <v>0.45859375000000002</v>
      </c>
      <c r="P732" s="102" t="str">
        <f t="shared" ca="1" si="11"/>
        <v>Matured</v>
      </c>
    </row>
    <row r="733" spans="1:16" x14ac:dyDescent="0.25">
      <c r="A733" s="95" t="s">
        <v>559</v>
      </c>
      <c r="B733" s="96">
        <v>45476.572916666664</v>
      </c>
      <c r="C733" s="21" t="s">
        <v>30</v>
      </c>
      <c r="D733" s="70" t="s">
        <v>17</v>
      </c>
      <c r="E733" s="70" t="s">
        <v>10</v>
      </c>
      <c r="F733" s="96">
        <v>45477.572916666664</v>
      </c>
      <c r="G733" s="96">
        <v>45568.572916666664</v>
      </c>
      <c r="H733" s="97">
        <v>50000000000</v>
      </c>
      <c r="I733" s="98">
        <v>1.33</v>
      </c>
      <c r="J733" s="104">
        <v>50000000000</v>
      </c>
      <c r="K733" s="100">
        <v>1.33</v>
      </c>
      <c r="L733" s="100">
        <v>1.33</v>
      </c>
      <c r="M733" s="103">
        <v>50000000000</v>
      </c>
      <c r="N733" s="100">
        <v>1.33</v>
      </c>
      <c r="O733" s="100">
        <v>1.33</v>
      </c>
      <c r="P733" s="102" t="str">
        <f t="shared" ca="1" si="11"/>
        <v>Matured</v>
      </c>
    </row>
    <row r="734" spans="1:16" x14ac:dyDescent="0.25">
      <c r="A734" s="95" t="s">
        <v>560</v>
      </c>
      <c r="B734" s="96">
        <v>45476.572916666664</v>
      </c>
      <c r="C734" s="21" t="s">
        <v>30</v>
      </c>
      <c r="D734" s="70" t="s">
        <v>17</v>
      </c>
      <c r="E734" s="70" t="s">
        <v>11</v>
      </c>
      <c r="F734" s="96">
        <v>45477.572916666664</v>
      </c>
      <c r="G734" s="96">
        <v>45659.572916666664</v>
      </c>
      <c r="H734" s="97">
        <v>40000000000</v>
      </c>
      <c r="I734" s="98">
        <v>1.38</v>
      </c>
      <c r="J734" s="104">
        <v>1000000000</v>
      </c>
      <c r="K734" s="100">
        <v>1</v>
      </c>
      <c r="L734" s="100">
        <v>1</v>
      </c>
      <c r="M734" s="103">
        <v>1000000000</v>
      </c>
      <c r="N734" s="100">
        <v>1</v>
      </c>
      <c r="O734" s="100">
        <v>1</v>
      </c>
      <c r="P734" s="102" t="str">
        <f t="shared" ca="1" si="11"/>
        <v>Matured</v>
      </c>
    </row>
    <row r="735" spans="1:16" x14ac:dyDescent="0.25">
      <c r="A735" s="95" t="s">
        <v>1519</v>
      </c>
      <c r="B735" s="96">
        <v>45476.572916666664</v>
      </c>
      <c r="C735" s="21" t="s">
        <v>30</v>
      </c>
      <c r="D735" s="70" t="s">
        <v>17</v>
      </c>
      <c r="E735" s="70" t="s">
        <v>12</v>
      </c>
      <c r="F735" s="96">
        <v>45477.572916666664</v>
      </c>
      <c r="G735" s="96">
        <v>45841.572916666664</v>
      </c>
      <c r="H735" s="97">
        <v>40000000000</v>
      </c>
      <c r="I735" s="98">
        <v>1.4</v>
      </c>
      <c r="J735" s="104"/>
      <c r="K735" s="100"/>
      <c r="L735" s="100"/>
      <c r="M735" s="103"/>
      <c r="N735" s="100"/>
      <c r="O735" s="100"/>
      <c r="P735" s="102" t="str">
        <f t="shared" ca="1" si="11"/>
        <v>Matured</v>
      </c>
    </row>
    <row r="736" spans="1:16" x14ac:dyDescent="0.25">
      <c r="A736" s="95" t="s">
        <v>1181</v>
      </c>
      <c r="B736" s="96">
        <v>45476.572916666664</v>
      </c>
      <c r="C736" s="21" t="s">
        <v>30</v>
      </c>
      <c r="D736" s="70" t="s">
        <v>16</v>
      </c>
      <c r="E736" s="70" t="s">
        <v>10</v>
      </c>
      <c r="F736" s="96">
        <v>45477.572916666664</v>
      </c>
      <c r="G736" s="96">
        <v>45568.572916666664</v>
      </c>
      <c r="H736" s="97">
        <v>40000000</v>
      </c>
      <c r="I736" s="98">
        <v>1.1200000000000001</v>
      </c>
      <c r="J736" s="104">
        <v>66540000</v>
      </c>
      <c r="K736" s="100">
        <v>1.05</v>
      </c>
      <c r="L736" s="100">
        <v>1.1000000000000001</v>
      </c>
      <c r="M736" s="103">
        <v>40000000</v>
      </c>
      <c r="N736" s="100">
        <v>1.0900000000000001</v>
      </c>
      <c r="O736" s="100">
        <v>1.0774571686203791</v>
      </c>
      <c r="P736" s="102" t="str">
        <f t="shared" ca="1" si="11"/>
        <v>Matured</v>
      </c>
    </row>
    <row r="737" spans="1:16" x14ac:dyDescent="0.25">
      <c r="A737" s="95" t="s">
        <v>1182</v>
      </c>
      <c r="B737" s="96">
        <v>45476.572916666664</v>
      </c>
      <c r="C737" s="21" t="s">
        <v>30</v>
      </c>
      <c r="D737" s="70" t="s">
        <v>16</v>
      </c>
      <c r="E737" s="70" t="s">
        <v>11</v>
      </c>
      <c r="F737" s="96">
        <v>45477.572916666664</v>
      </c>
      <c r="G737" s="96">
        <v>45659.572916666664</v>
      </c>
      <c r="H737" s="97">
        <v>35000000</v>
      </c>
      <c r="I737" s="98">
        <v>1.1599999999999999</v>
      </c>
      <c r="J737" s="104">
        <v>6000000</v>
      </c>
      <c r="K737" s="100">
        <v>0.9</v>
      </c>
      <c r="L737" s="100">
        <v>0.9</v>
      </c>
      <c r="M737" s="103">
        <v>6000000</v>
      </c>
      <c r="N737" s="100">
        <v>0.9</v>
      </c>
      <c r="O737" s="100">
        <v>0.9</v>
      </c>
      <c r="P737" s="102" t="str">
        <f t="shared" ca="1" si="11"/>
        <v>Matured</v>
      </c>
    </row>
    <row r="738" spans="1:16" x14ac:dyDescent="0.25">
      <c r="A738" s="95" t="s">
        <v>1520</v>
      </c>
      <c r="B738" s="96">
        <v>45476.572916666664</v>
      </c>
      <c r="C738" s="21" t="s">
        <v>30</v>
      </c>
      <c r="D738" s="70" t="s">
        <v>16</v>
      </c>
      <c r="E738" s="70" t="s">
        <v>12</v>
      </c>
      <c r="F738" s="96">
        <v>45477.572916666664</v>
      </c>
      <c r="G738" s="96">
        <v>45841.572916666664</v>
      </c>
      <c r="H738" s="97">
        <v>30000000</v>
      </c>
      <c r="I738" s="98">
        <v>1.18</v>
      </c>
      <c r="J738" s="104"/>
      <c r="K738" s="100"/>
      <c r="L738" s="100"/>
      <c r="M738" s="103"/>
      <c r="N738" s="100"/>
      <c r="O738" s="100"/>
      <c r="P738" s="102" t="str">
        <f t="shared" ca="1" si="11"/>
        <v>Matured</v>
      </c>
    </row>
    <row r="739" spans="1:16" x14ac:dyDescent="0.25">
      <c r="A739" s="95" t="s">
        <v>561</v>
      </c>
      <c r="B739" s="96">
        <v>45483.072916666664</v>
      </c>
      <c r="C739" s="21" t="s">
        <v>30</v>
      </c>
      <c r="D739" s="70" t="s">
        <v>17</v>
      </c>
      <c r="E739" s="70" t="s">
        <v>7</v>
      </c>
      <c r="F739" s="96">
        <v>45484.072916666664</v>
      </c>
      <c r="G739" s="96">
        <v>45491.072916666664</v>
      </c>
      <c r="H739" s="97">
        <v>800000000000</v>
      </c>
      <c r="I739" s="98">
        <v>0.5</v>
      </c>
      <c r="J739" s="104">
        <v>593000000000</v>
      </c>
      <c r="K739" s="100">
        <v>0.4</v>
      </c>
      <c r="L739" s="100">
        <v>0.5</v>
      </c>
      <c r="M739" s="103">
        <v>593000000000</v>
      </c>
      <c r="N739" s="100">
        <v>0.5</v>
      </c>
      <c r="O739" s="100">
        <v>0.45910623946037099</v>
      </c>
      <c r="P739" s="102" t="str">
        <f t="shared" ca="1" si="11"/>
        <v>Matured</v>
      </c>
    </row>
    <row r="740" spans="1:16" x14ac:dyDescent="0.25">
      <c r="A740" s="95" t="s">
        <v>562</v>
      </c>
      <c r="B740" s="96">
        <v>45483.072916666664</v>
      </c>
      <c r="C740" s="21" t="s">
        <v>30</v>
      </c>
      <c r="D740" s="70" t="s">
        <v>17</v>
      </c>
      <c r="E740" s="70" t="s">
        <v>10</v>
      </c>
      <c r="F740" s="96">
        <v>45484.072916666664</v>
      </c>
      <c r="G740" s="96">
        <v>45575.072916666664</v>
      </c>
      <c r="H740" s="97">
        <v>50000000000</v>
      </c>
      <c r="I740" s="98">
        <v>1.33</v>
      </c>
      <c r="J740" s="104">
        <v>98280000000</v>
      </c>
      <c r="K740" s="100">
        <v>1.1000000000000001</v>
      </c>
      <c r="L740" s="100">
        <v>1.33</v>
      </c>
      <c r="M740" s="103">
        <v>50000000000</v>
      </c>
      <c r="N740" s="100">
        <v>1.33</v>
      </c>
      <c r="O740" s="100">
        <v>1.302665852665853</v>
      </c>
      <c r="P740" s="102" t="str">
        <f t="shared" ca="1" si="11"/>
        <v>Matured</v>
      </c>
    </row>
    <row r="741" spans="1:16" x14ac:dyDescent="0.25">
      <c r="A741" s="95" t="s">
        <v>1521</v>
      </c>
      <c r="B741" s="96">
        <v>45483.072916666664</v>
      </c>
      <c r="C741" s="21" t="s">
        <v>30</v>
      </c>
      <c r="D741" s="70" t="s">
        <v>17</v>
      </c>
      <c r="E741" s="70" t="s">
        <v>11</v>
      </c>
      <c r="F741" s="96">
        <v>45484.072916666664</v>
      </c>
      <c r="G741" s="96">
        <v>45666.072916666664</v>
      </c>
      <c r="H741" s="97">
        <v>40000000000</v>
      </c>
      <c r="I741" s="98">
        <v>1.38</v>
      </c>
      <c r="J741" s="104"/>
      <c r="K741" s="100"/>
      <c r="L741" s="100"/>
      <c r="M741" s="103"/>
      <c r="N741" s="100"/>
      <c r="O741" s="100"/>
      <c r="P741" s="102" t="str">
        <f t="shared" ca="1" si="11"/>
        <v>Matured</v>
      </c>
    </row>
    <row r="742" spans="1:16" x14ac:dyDescent="0.25">
      <c r="A742" s="95" t="s">
        <v>1522</v>
      </c>
      <c r="B742" s="96">
        <v>45483.072916666664</v>
      </c>
      <c r="C742" s="21" t="s">
        <v>30</v>
      </c>
      <c r="D742" s="70" t="s">
        <v>17</v>
      </c>
      <c r="E742" s="70" t="s">
        <v>12</v>
      </c>
      <c r="F742" s="96">
        <v>45484.072916666664</v>
      </c>
      <c r="G742" s="96">
        <v>45848.072916666664</v>
      </c>
      <c r="H742" s="97">
        <v>40000000000</v>
      </c>
      <c r="I742" s="98">
        <v>1.4</v>
      </c>
      <c r="J742" s="104"/>
      <c r="K742" s="100"/>
      <c r="L742" s="100"/>
      <c r="M742" s="103"/>
      <c r="N742" s="100"/>
      <c r="O742" s="100"/>
      <c r="P742" s="102" t="str">
        <f t="shared" ca="1" si="11"/>
        <v>Matured</v>
      </c>
    </row>
    <row r="743" spans="1:16" x14ac:dyDescent="0.25">
      <c r="A743" s="95" t="s">
        <v>1183</v>
      </c>
      <c r="B743" s="96">
        <v>45483.072916666664</v>
      </c>
      <c r="C743" s="21" t="s">
        <v>30</v>
      </c>
      <c r="D743" s="70" t="s">
        <v>16</v>
      </c>
      <c r="E743" s="70" t="s">
        <v>10</v>
      </c>
      <c r="F743" s="96">
        <v>45484.072916666664</v>
      </c>
      <c r="G743" s="96">
        <v>45575.072916666664</v>
      </c>
      <c r="H743" s="97">
        <v>50000000</v>
      </c>
      <c r="I743" s="98">
        <v>1.1200000000000001</v>
      </c>
      <c r="J743" s="104">
        <v>70180000</v>
      </c>
      <c r="K743" s="100">
        <v>1</v>
      </c>
      <c r="L743" s="100">
        <v>1.1000000000000001</v>
      </c>
      <c r="M743" s="103">
        <v>50000000</v>
      </c>
      <c r="N743" s="100">
        <v>1.0900000000000001</v>
      </c>
      <c r="O743" s="100">
        <v>1.08481903676261</v>
      </c>
      <c r="P743" s="102" t="str">
        <f t="shared" ca="1" si="11"/>
        <v>Matured</v>
      </c>
    </row>
    <row r="744" spans="1:16" x14ac:dyDescent="0.25">
      <c r="A744" s="95" t="s">
        <v>1184</v>
      </c>
      <c r="B744" s="96">
        <v>45483.072916666664</v>
      </c>
      <c r="C744" s="21" t="s">
        <v>30</v>
      </c>
      <c r="D744" s="70" t="s">
        <v>16</v>
      </c>
      <c r="E744" s="70" t="s">
        <v>11</v>
      </c>
      <c r="F744" s="96">
        <v>45484.072916666664</v>
      </c>
      <c r="G744" s="96">
        <v>45666.072916666664</v>
      </c>
      <c r="H744" s="97">
        <v>35000000</v>
      </c>
      <c r="I744" s="98">
        <v>1.1599999999999999</v>
      </c>
      <c r="J744" s="104">
        <v>5000000</v>
      </c>
      <c r="K744" s="100">
        <v>1.1499999999999999</v>
      </c>
      <c r="L744" s="100">
        <v>1.1499999999999999</v>
      </c>
      <c r="M744" s="103">
        <v>5000000</v>
      </c>
      <c r="N744" s="100">
        <v>1.0900000000000001</v>
      </c>
      <c r="O744" s="100">
        <v>1.1499999999999999</v>
      </c>
      <c r="P744" s="102" t="str">
        <f t="shared" ca="1" si="11"/>
        <v>Matured</v>
      </c>
    </row>
    <row r="745" spans="1:16" x14ac:dyDescent="0.25">
      <c r="A745" s="95" t="s">
        <v>1523</v>
      </c>
      <c r="B745" s="96">
        <v>45483.072916666664</v>
      </c>
      <c r="C745" s="21" t="s">
        <v>30</v>
      </c>
      <c r="D745" s="70" t="s">
        <v>16</v>
      </c>
      <c r="E745" s="70" t="s">
        <v>12</v>
      </c>
      <c r="F745" s="96">
        <v>45484.072916666664</v>
      </c>
      <c r="G745" s="96">
        <v>45848.072916666664</v>
      </c>
      <c r="H745" s="97">
        <v>20000000</v>
      </c>
      <c r="I745" s="98">
        <v>1.18</v>
      </c>
      <c r="J745" s="104"/>
      <c r="K745" s="100"/>
      <c r="L745" s="100"/>
      <c r="M745" s="103"/>
      <c r="N745" s="100"/>
      <c r="O745" s="100"/>
      <c r="P745" s="102" t="str">
        <f t="shared" ca="1" si="11"/>
        <v>Matured</v>
      </c>
    </row>
    <row r="746" spans="1:16" x14ac:dyDescent="0.25">
      <c r="A746" s="95" t="s">
        <v>563</v>
      </c>
      <c r="B746" s="96">
        <v>45490.572916666664</v>
      </c>
      <c r="C746" s="21" t="s">
        <v>30</v>
      </c>
      <c r="D746" s="70" t="s">
        <v>17</v>
      </c>
      <c r="E746" s="70" t="s">
        <v>7</v>
      </c>
      <c r="F746" s="96">
        <v>45491.572916666664</v>
      </c>
      <c r="G746" s="96">
        <v>45498.572916666664</v>
      </c>
      <c r="H746" s="97">
        <v>800000000000</v>
      </c>
      <c r="I746" s="98">
        <v>0.75</v>
      </c>
      <c r="J746" s="104">
        <v>601000000000</v>
      </c>
      <c r="K746" s="100">
        <v>0.7</v>
      </c>
      <c r="L746" s="100">
        <v>0.75</v>
      </c>
      <c r="M746" s="103">
        <v>601000000000</v>
      </c>
      <c r="N746" s="100">
        <v>0.75</v>
      </c>
      <c r="O746" s="100">
        <v>0.7250415973377704</v>
      </c>
      <c r="P746" s="102" t="str">
        <f t="shared" ca="1" si="11"/>
        <v>Matured</v>
      </c>
    </row>
    <row r="747" spans="1:16" x14ac:dyDescent="0.25">
      <c r="A747" s="95" t="s">
        <v>564</v>
      </c>
      <c r="B747" s="96">
        <v>45490.572916666664</v>
      </c>
      <c r="C747" s="21" t="s">
        <v>30</v>
      </c>
      <c r="D747" s="70" t="s">
        <v>17</v>
      </c>
      <c r="E747" s="70" t="s">
        <v>10</v>
      </c>
      <c r="F747" s="96">
        <v>45491.572916666664</v>
      </c>
      <c r="G747" s="96">
        <v>45582.572916666664</v>
      </c>
      <c r="H747" s="97">
        <v>100000000000</v>
      </c>
      <c r="I747" s="98">
        <v>1.33</v>
      </c>
      <c r="J747" s="104">
        <v>140000000000</v>
      </c>
      <c r="K747" s="100">
        <v>1.23</v>
      </c>
      <c r="L747" s="100">
        <v>1.32</v>
      </c>
      <c r="M747" s="103">
        <v>100000000000</v>
      </c>
      <c r="N747" s="100">
        <v>1.23</v>
      </c>
      <c r="O747" s="100">
        <v>1.255714285714286</v>
      </c>
      <c r="P747" s="102" t="str">
        <f t="shared" ca="1" si="11"/>
        <v>Matured</v>
      </c>
    </row>
    <row r="748" spans="1:16" x14ac:dyDescent="0.25">
      <c r="A748" s="95" t="s">
        <v>565</v>
      </c>
      <c r="B748" s="96">
        <v>45490.572916666664</v>
      </c>
      <c r="C748" s="21" t="s">
        <v>30</v>
      </c>
      <c r="D748" s="70" t="s">
        <v>17</v>
      </c>
      <c r="E748" s="70" t="s">
        <v>11</v>
      </c>
      <c r="F748" s="96">
        <v>45491.572916666664</v>
      </c>
      <c r="G748" s="96">
        <v>45673.572916666664</v>
      </c>
      <c r="H748" s="97">
        <v>40000000000</v>
      </c>
      <c r="I748" s="98">
        <v>1.38</v>
      </c>
      <c r="J748" s="104">
        <v>200000000</v>
      </c>
      <c r="K748" s="100">
        <v>0.5</v>
      </c>
      <c r="L748" s="100">
        <v>0.5</v>
      </c>
      <c r="M748" s="103">
        <v>200000000</v>
      </c>
      <c r="N748" s="100">
        <v>0.5</v>
      </c>
      <c r="O748" s="100">
        <v>0.5</v>
      </c>
      <c r="P748" s="102" t="str">
        <f t="shared" ca="1" si="11"/>
        <v>Matured</v>
      </c>
    </row>
    <row r="749" spans="1:16" x14ac:dyDescent="0.25">
      <c r="A749" s="95" t="s">
        <v>1524</v>
      </c>
      <c r="B749" s="96">
        <v>45490.572916666664</v>
      </c>
      <c r="C749" s="21" t="s">
        <v>30</v>
      </c>
      <c r="D749" s="70" t="s">
        <v>17</v>
      </c>
      <c r="E749" s="70" t="s">
        <v>12</v>
      </c>
      <c r="F749" s="96">
        <v>45491.572916666664</v>
      </c>
      <c r="G749" s="96">
        <v>45855.572916666664</v>
      </c>
      <c r="H749" s="97">
        <v>40000000000</v>
      </c>
      <c r="I749" s="98">
        <v>1.4</v>
      </c>
      <c r="J749" s="104"/>
      <c r="K749" s="100"/>
      <c r="L749" s="100"/>
      <c r="M749" s="103"/>
      <c r="N749" s="100"/>
      <c r="O749" s="100"/>
      <c r="P749" s="102" t="str">
        <f t="shared" ca="1" si="11"/>
        <v>Matured</v>
      </c>
    </row>
    <row r="750" spans="1:16" x14ac:dyDescent="0.25">
      <c r="A750" s="95" t="s">
        <v>1185</v>
      </c>
      <c r="B750" s="96">
        <v>45490.572916666664</v>
      </c>
      <c r="C750" s="21" t="s">
        <v>30</v>
      </c>
      <c r="D750" s="70" t="s">
        <v>16</v>
      </c>
      <c r="E750" s="70" t="s">
        <v>10</v>
      </c>
      <c r="F750" s="96">
        <v>45491.572916666664</v>
      </c>
      <c r="G750" s="96">
        <v>45582.572916666664</v>
      </c>
      <c r="H750" s="97">
        <v>50000000</v>
      </c>
      <c r="I750" s="98">
        <v>1.1200000000000001</v>
      </c>
      <c r="J750" s="104">
        <v>87550000</v>
      </c>
      <c r="K750" s="100">
        <v>1</v>
      </c>
      <c r="L750" s="100">
        <v>1.0900000000000001</v>
      </c>
      <c r="M750" s="103">
        <v>50000000</v>
      </c>
      <c r="N750" s="100">
        <v>1.0900000000000001</v>
      </c>
      <c r="O750" s="100">
        <v>1.07367218732153</v>
      </c>
      <c r="P750" s="102" t="str">
        <f t="shared" ca="1" si="11"/>
        <v>Matured</v>
      </c>
    </row>
    <row r="751" spans="1:16" x14ac:dyDescent="0.25">
      <c r="A751" s="95" t="s">
        <v>1186</v>
      </c>
      <c r="B751" s="96">
        <v>45490.572916666664</v>
      </c>
      <c r="C751" s="21" t="s">
        <v>30</v>
      </c>
      <c r="D751" s="70" t="s">
        <v>16</v>
      </c>
      <c r="E751" s="70" t="s">
        <v>11</v>
      </c>
      <c r="F751" s="96">
        <v>45491.572916666664</v>
      </c>
      <c r="G751" s="96">
        <v>45673.572916666664</v>
      </c>
      <c r="H751" s="97">
        <v>30000000</v>
      </c>
      <c r="I751" s="98">
        <v>1.1599999999999999</v>
      </c>
      <c r="J751" s="104">
        <v>50000</v>
      </c>
      <c r="K751" s="100">
        <v>0.45</v>
      </c>
      <c r="L751" s="100">
        <v>0.45</v>
      </c>
      <c r="M751" s="103">
        <v>50000</v>
      </c>
      <c r="N751" s="100">
        <v>0.45</v>
      </c>
      <c r="O751" s="100">
        <v>0.45</v>
      </c>
      <c r="P751" s="102" t="str">
        <f t="shared" ca="1" si="11"/>
        <v>Matured</v>
      </c>
    </row>
    <row r="752" spans="1:16" x14ac:dyDescent="0.25">
      <c r="A752" s="95" t="s">
        <v>1525</v>
      </c>
      <c r="B752" s="96">
        <v>45490.572916666664</v>
      </c>
      <c r="C752" s="21" t="s">
        <v>30</v>
      </c>
      <c r="D752" s="70" t="s">
        <v>16</v>
      </c>
      <c r="E752" s="70" t="s">
        <v>12</v>
      </c>
      <c r="F752" s="96">
        <v>45491.572916666664</v>
      </c>
      <c r="G752" s="96">
        <v>45855.572916666664</v>
      </c>
      <c r="H752" s="97">
        <v>20000000</v>
      </c>
      <c r="I752" s="98">
        <v>1.18</v>
      </c>
      <c r="J752" s="104"/>
      <c r="K752" s="100"/>
      <c r="L752" s="100"/>
      <c r="M752" s="103"/>
      <c r="N752" s="100"/>
      <c r="O752" s="100"/>
      <c r="P752" s="102" t="str">
        <f t="shared" ca="1" si="11"/>
        <v>Matured</v>
      </c>
    </row>
    <row r="753" spans="1:16" x14ac:dyDescent="0.25">
      <c r="A753" s="95" t="s">
        <v>566</v>
      </c>
      <c r="B753" s="96">
        <v>45497.572916666664</v>
      </c>
      <c r="C753" s="21" t="s">
        <v>30</v>
      </c>
      <c r="D753" s="70" t="s">
        <v>17</v>
      </c>
      <c r="E753" s="70" t="s">
        <v>7</v>
      </c>
      <c r="F753" s="96">
        <v>45498.572916666664</v>
      </c>
      <c r="G753" s="96">
        <v>45505.572916666664</v>
      </c>
      <c r="H753" s="97">
        <v>800000000000</v>
      </c>
      <c r="I753" s="98">
        <v>0.75</v>
      </c>
      <c r="J753" s="104">
        <v>383000000000</v>
      </c>
      <c r="K753" s="100">
        <v>0.7</v>
      </c>
      <c r="L753" s="100">
        <v>0.75</v>
      </c>
      <c r="M753" s="103">
        <v>383000000000</v>
      </c>
      <c r="N753" s="100">
        <v>0.75</v>
      </c>
      <c r="O753" s="100">
        <v>0.72845953002610964</v>
      </c>
      <c r="P753" s="102" t="str">
        <f t="shared" ca="1" si="11"/>
        <v>Matured</v>
      </c>
    </row>
    <row r="754" spans="1:16" x14ac:dyDescent="0.25">
      <c r="A754" s="95" t="s">
        <v>567</v>
      </c>
      <c r="B754" s="96">
        <v>45497.572916666664</v>
      </c>
      <c r="C754" s="21" t="s">
        <v>30</v>
      </c>
      <c r="D754" s="70" t="s">
        <v>17</v>
      </c>
      <c r="E754" s="70" t="s">
        <v>10</v>
      </c>
      <c r="F754" s="96">
        <v>45498.572916666664</v>
      </c>
      <c r="G754" s="96">
        <v>45589.572916666664</v>
      </c>
      <c r="H754" s="97">
        <v>140000000000</v>
      </c>
      <c r="I754" s="98">
        <v>1.33</v>
      </c>
      <c r="J754" s="104">
        <v>140200000000</v>
      </c>
      <c r="K754" s="100">
        <v>1.1000000000000001</v>
      </c>
      <c r="L754" s="100">
        <v>1.23</v>
      </c>
      <c r="M754" s="103">
        <v>140000000000</v>
      </c>
      <c r="N754" s="100">
        <v>1.23</v>
      </c>
      <c r="O754" s="100">
        <v>1.22981455064194</v>
      </c>
      <c r="P754" s="102" t="str">
        <f t="shared" ca="1" si="11"/>
        <v>Matured</v>
      </c>
    </row>
    <row r="755" spans="1:16" x14ac:dyDescent="0.25">
      <c r="A755" s="95" t="s">
        <v>568</v>
      </c>
      <c r="B755" s="96">
        <v>45497.572916666664</v>
      </c>
      <c r="C755" s="21" t="s">
        <v>30</v>
      </c>
      <c r="D755" s="70" t="s">
        <v>17</v>
      </c>
      <c r="E755" s="70" t="s">
        <v>11</v>
      </c>
      <c r="F755" s="96">
        <v>45498.572916666664</v>
      </c>
      <c r="G755" s="96">
        <v>45680.572916666664</v>
      </c>
      <c r="H755" s="97">
        <v>30000000000</v>
      </c>
      <c r="I755" s="98">
        <v>1.38</v>
      </c>
      <c r="J755" s="104">
        <v>1000000000</v>
      </c>
      <c r="K755" s="100">
        <v>0.8</v>
      </c>
      <c r="L755" s="100">
        <v>0.8</v>
      </c>
      <c r="M755" s="103">
        <v>1000000000</v>
      </c>
      <c r="N755" s="100">
        <v>0.8</v>
      </c>
      <c r="O755" s="100">
        <v>0.8</v>
      </c>
      <c r="P755" s="102" t="str">
        <f t="shared" ca="1" si="11"/>
        <v>Matured</v>
      </c>
    </row>
    <row r="756" spans="1:16" x14ac:dyDescent="0.25">
      <c r="A756" s="95" t="s">
        <v>569</v>
      </c>
      <c r="B756" s="96">
        <v>45497.572916666664</v>
      </c>
      <c r="C756" s="21" t="s">
        <v>30</v>
      </c>
      <c r="D756" s="70" t="s">
        <v>17</v>
      </c>
      <c r="E756" s="70" t="s">
        <v>12</v>
      </c>
      <c r="F756" s="96">
        <v>45498.572916666664</v>
      </c>
      <c r="G756" s="96">
        <v>45862.572916666664</v>
      </c>
      <c r="H756" s="97">
        <v>10000000000</v>
      </c>
      <c r="I756" s="98">
        <v>1.4</v>
      </c>
      <c r="J756" s="104">
        <v>600000000</v>
      </c>
      <c r="K756" s="100">
        <v>1.3</v>
      </c>
      <c r="L756" s="100">
        <v>1.4</v>
      </c>
      <c r="M756" s="103">
        <v>600000000</v>
      </c>
      <c r="N756" s="100">
        <v>1.4</v>
      </c>
      <c r="O756" s="100">
        <v>1.3666666666666669</v>
      </c>
      <c r="P756" s="102" t="str">
        <f t="shared" ca="1" si="11"/>
        <v>Matured</v>
      </c>
    </row>
    <row r="757" spans="1:16" x14ac:dyDescent="0.25">
      <c r="A757" s="95" t="s">
        <v>376</v>
      </c>
      <c r="B757" s="96">
        <v>45497.572916666664</v>
      </c>
      <c r="C757" s="21" t="s">
        <v>31</v>
      </c>
      <c r="D757" s="70" t="s">
        <v>17</v>
      </c>
      <c r="E757" s="70" t="s">
        <v>20</v>
      </c>
      <c r="F757" s="96">
        <v>45499</v>
      </c>
      <c r="G757" s="96">
        <v>47325</v>
      </c>
      <c r="H757" s="97" t="s">
        <v>35</v>
      </c>
      <c r="I757" s="98">
        <v>5</v>
      </c>
      <c r="J757" s="104">
        <v>30000000000</v>
      </c>
      <c r="K757" s="100">
        <v>5</v>
      </c>
      <c r="L757" s="100">
        <v>6</v>
      </c>
      <c r="M757" s="103">
        <v>10000000000</v>
      </c>
      <c r="N757" s="100"/>
      <c r="O757" s="100">
        <v>5.5</v>
      </c>
      <c r="P757" s="102" t="str">
        <f t="shared" ca="1" si="11"/>
        <v>Outstanding</v>
      </c>
    </row>
    <row r="758" spans="1:16" x14ac:dyDescent="0.25">
      <c r="A758" s="95" t="s">
        <v>1187</v>
      </c>
      <c r="B758" s="96">
        <v>45497.572916666664</v>
      </c>
      <c r="C758" s="21" t="s">
        <v>30</v>
      </c>
      <c r="D758" s="70" t="s">
        <v>16</v>
      </c>
      <c r="E758" s="70" t="s">
        <v>10</v>
      </c>
      <c r="F758" s="96">
        <v>45498.572916666664</v>
      </c>
      <c r="G758" s="96">
        <v>45589.572916666664</v>
      </c>
      <c r="H758" s="97">
        <v>50000000</v>
      </c>
      <c r="I758" s="98">
        <v>1.1200000000000001</v>
      </c>
      <c r="J758" s="104">
        <v>74778000</v>
      </c>
      <c r="K758" s="100">
        <v>1.07</v>
      </c>
      <c r="L758" s="100">
        <v>1.1000000000000001</v>
      </c>
      <c r="M758" s="103">
        <v>50000000</v>
      </c>
      <c r="N758" s="100">
        <v>1.0900000000000001</v>
      </c>
      <c r="O758" s="100">
        <v>1.082209473374522</v>
      </c>
      <c r="P758" s="102" t="str">
        <f t="shared" ca="1" si="11"/>
        <v>Matured</v>
      </c>
    </row>
    <row r="759" spans="1:16" x14ac:dyDescent="0.25">
      <c r="A759" s="95" t="s">
        <v>1188</v>
      </c>
      <c r="B759" s="96">
        <v>45497.572916666664</v>
      </c>
      <c r="C759" s="21" t="s">
        <v>30</v>
      </c>
      <c r="D759" s="70" t="s">
        <v>16</v>
      </c>
      <c r="E759" s="70" t="s">
        <v>11</v>
      </c>
      <c r="F759" s="96">
        <v>45498.572916666664</v>
      </c>
      <c r="G759" s="96">
        <v>45680.572916666664</v>
      </c>
      <c r="H759" s="97">
        <v>30000000</v>
      </c>
      <c r="I759" s="98">
        <v>1.1599999999999999</v>
      </c>
      <c r="J759" s="104">
        <v>350000</v>
      </c>
      <c r="K759" s="100">
        <v>0.8</v>
      </c>
      <c r="L759" s="100">
        <v>0.8</v>
      </c>
      <c r="M759" s="103">
        <v>350000</v>
      </c>
      <c r="N759" s="100">
        <v>0.8</v>
      </c>
      <c r="O759" s="100">
        <v>0.8</v>
      </c>
      <c r="P759" s="102" t="str">
        <f t="shared" ca="1" si="11"/>
        <v>Matured</v>
      </c>
    </row>
    <row r="760" spans="1:16" x14ac:dyDescent="0.25">
      <c r="A760" s="95" t="s">
        <v>1189</v>
      </c>
      <c r="B760" s="96">
        <v>45497.572916666664</v>
      </c>
      <c r="C760" s="21" t="s">
        <v>30</v>
      </c>
      <c r="D760" s="70" t="s">
        <v>16</v>
      </c>
      <c r="E760" s="70" t="s">
        <v>12</v>
      </c>
      <c r="F760" s="96">
        <v>45498.572916666664</v>
      </c>
      <c r="G760" s="96">
        <v>45862.572916666664</v>
      </c>
      <c r="H760" s="97">
        <v>20000000</v>
      </c>
      <c r="I760" s="98">
        <v>1.18</v>
      </c>
      <c r="J760" s="104">
        <v>750000</v>
      </c>
      <c r="K760" s="100">
        <v>1.06</v>
      </c>
      <c r="L760" s="100">
        <v>1.18</v>
      </c>
      <c r="M760" s="103">
        <v>750000</v>
      </c>
      <c r="N760" s="100">
        <v>1.18</v>
      </c>
      <c r="O760" s="100">
        <v>1.1719999999999999</v>
      </c>
      <c r="P760" s="102" t="str">
        <f t="shared" ca="1" si="11"/>
        <v>Matured</v>
      </c>
    </row>
    <row r="761" spans="1:16" x14ac:dyDescent="0.25">
      <c r="A761" s="95" t="s">
        <v>570</v>
      </c>
      <c r="B761" s="96">
        <v>45504.572916666664</v>
      </c>
      <c r="C761" s="21" t="s">
        <v>30</v>
      </c>
      <c r="D761" s="70" t="s">
        <v>17</v>
      </c>
      <c r="E761" s="70" t="s">
        <v>7</v>
      </c>
      <c r="F761" s="96">
        <v>45505.572916666664</v>
      </c>
      <c r="G761" s="96">
        <v>45512.572916666664</v>
      </c>
      <c r="H761" s="97">
        <v>800000000000</v>
      </c>
      <c r="I761" s="98">
        <v>0.75</v>
      </c>
      <c r="J761" s="104">
        <v>421000000000</v>
      </c>
      <c r="K761" s="100">
        <v>0.7</v>
      </c>
      <c r="L761" s="100">
        <v>0.75</v>
      </c>
      <c r="M761" s="103">
        <v>421000000000</v>
      </c>
      <c r="N761" s="100">
        <v>0.75</v>
      </c>
      <c r="O761" s="100">
        <v>0.73218527315914494</v>
      </c>
      <c r="P761" s="102" t="str">
        <f t="shared" ca="1" si="11"/>
        <v>Matured</v>
      </c>
    </row>
    <row r="762" spans="1:16" x14ac:dyDescent="0.25">
      <c r="A762" s="95" t="s">
        <v>571</v>
      </c>
      <c r="B762" s="96">
        <v>45504.572916666664</v>
      </c>
      <c r="C762" s="21" t="s">
        <v>30</v>
      </c>
      <c r="D762" s="70" t="s">
        <v>17</v>
      </c>
      <c r="E762" s="70" t="s">
        <v>10</v>
      </c>
      <c r="F762" s="96">
        <v>45505.572916666664</v>
      </c>
      <c r="G762" s="96">
        <v>45596.572916666664</v>
      </c>
      <c r="H762" s="97">
        <v>140000000000</v>
      </c>
      <c r="I762" s="98">
        <v>1.33</v>
      </c>
      <c r="J762" s="104">
        <v>101200000000</v>
      </c>
      <c r="K762" s="100">
        <v>0.9</v>
      </c>
      <c r="L762" s="100">
        <v>1.23</v>
      </c>
      <c r="M762" s="103">
        <v>101200000000</v>
      </c>
      <c r="N762" s="100">
        <v>1.23</v>
      </c>
      <c r="O762" s="100">
        <v>1.226482213438735</v>
      </c>
      <c r="P762" s="102" t="str">
        <f t="shared" ca="1" si="11"/>
        <v>Matured</v>
      </c>
    </row>
    <row r="763" spans="1:16" x14ac:dyDescent="0.25">
      <c r="A763" s="95" t="s">
        <v>1526</v>
      </c>
      <c r="B763" s="96">
        <v>45504.572916666664</v>
      </c>
      <c r="C763" s="21" t="s">
        <v>30</v>
      </c>
      <c r="D763" s="70" t="s">
        <v>17</v>
      </c>
      <c r="E763" s="70" t="s">
        <v>11</v>
      </c>
      <c r="F763" s="96">
        <v>45505.572916666664</v>
      </c>
      <c r="G763" s="96">
        <v>45687.572916666664</v>
      </c>
      <c r="H763" s="97">
        <v>30000000000</v>
      </c>
      <c r="I763" s="98">
        <v>1.38</v>
      </c>
      <c r="J763" s="104"/>
      <c r="K763" s="100"/>
      <c r="L763" s="100"/>
      <c r="M763" s="103"/>
      <c r="N763" s="100"/>
      <c r="O763" s="100"/>
      <c r="P763" s="102" t="str">
        <f t="shared" ca="1" si="11"/>
        <v>Matured</v>
      </c>
    </row>
    <row r="764" spans="1:16" x14ac:dyDescent="0.25">
      <c r="A764" s="95" t="s">
        <v>1527</v>
      </c>
      <c r="B764" s="96">
        <v>45504.572916666664</v>
      </c>
      <c r="C764" s="21" t="s">
        <v>30</v>
      </c>
      <c r="D764" s="70" t="s">
        <v>17</v>
      </c>
      <c r="E764" s="70" t="s">
        <v>12</v>
      </c>
      <c r="F764" s="96">
        <v>45505.572916666664</v>
      </c>
      <c r="G764" s="96">
        <v>45869.572916666664</v>
      </c>
      <c r="H764" s="97">
        <v>10000000000</v>
      </c>
      <c r="I764" s="98">
        <v>1.4</v>
      </c>
      <c r="J764" s="104"/>
      <c r="K764" s="100"/>
      <c r="L764" s="100"/>
      <c r="M764" s="103"/>
      <c r="N764" s="100"/>
      <c r="O764" s="100"/>
      <c r="P764" s="102" t="str">
        <f t="shared" ca="1" si="11"/>
        <v>Matured</v>
      </c>
    </row>
    <row r="765" spans="1:16" x14ac:dyDescent="0.25">
      <c r="A765" s="95" t="s">
        <v>1190</v>
      </c>
      <c r="B765" s="96">
        <v>45504.572916666664</v>
      </c>
      <c r="C765" s="21" t="s">
        <v>30</v>
      </c>
      <c r="D765" s="70" t="s">
        <v>16</v>
      </c>
      <c r="E765" s="70" t="s">
        <v>10</v>
      </c>
      <c r="F765" s="96">
        <v>45505.572916666664</v>
      </c>
      <c r="G765" s="96">
        <v>45596.572916666664</v>
      </c>
      <c r="H765" s="97">
        <v>50000000</v>
      </c>
      <c r="I765" s="98">
        <v>1.1200000000000001</v>
      </c>
      <c r="J765" s="104">
        <v>89504000</v>
      </c>
      <c r="K765" s="100">
        <v>0.6</v>
      </c>
      <c r="L765" s="100">
        <v>1.1000000000000001</v>
      </c>
      <c r="M765" s="103">
        <v>50000000</v>
      </c>
      <c r="N765" s="100">
        <v>1.0900000000000001</v>
      </c>
      <c r="O765" s="100">
        <v>1.0541875223453701</v>
      </c>
      <c r="P765" s="102" t="str">
        <f t="shared" ca="1" si="11"/>
        <v>Matured</v>
      </c>
    </row>
    <row r="766" spans="1:16" x14ac:dyDescent="0.25">
      <c r="A766" s="95" t="s">
        <v>1528</v>
      </c>
      <c r="B766" s="96">
        <v>45504.572916666664</v>
      </c>
      <c r="C766" s="21" t="s">
        <v>30</v>
      </c>
      <c r="D766" s="70" t="s">
        <v>16</v>
      </c>
      <c r="E766" s="70" t="s">
        <v>11</v>
      </c>
      <c r="F766" s="96">
        <v>45505.572916666664</v>
      </c>
      <c r="G766" s="96">
        <v>45687.572916666664</v>
      </c>
      <c r="H766" s="97">
        <v>30000000</v>
      </c>
      <c r="I766" s="98">
        <v>1.1599999999999999</v>
      </c>
      <c r="J766" s="104"/>
      <c r="K766" s="100"/>
      <c r="L766" s="100"/>
      <c r="M766" s="103"/>
      <c r="N766" s="100"/>
      <c r="O766" s="100"/>
      <c r="P766" s="102" t="str">
        <f t="shared" ca="1" si="11"/>
        <v>Matured</v>
      </c>
    </row>
    <row r="767" spans="1:16" x14ac:dyDescent="0.25">
      <c r="A767" s="95" t="s">
        <v>1191</v>
      </c>
      <c r="B767" s="96">
        <v>45504.572916666664</v>
      </c>
      <c r="C767" s="21" t="s">
        <v>30</v>
      </c>
      <c r="D767" s="70" t="s">
        <v>16</v>
      </c>
      <c r="E767" s="70" t="s">
        <v>12</v>
      </c>
      <c r="F767" s="96">
        <v>45505.572916666664</v>
      </c>
      <c r="G767" s="96">
        <v>45869.572916666664</v>
      </c>
      <c r="H767" s="97">
        <v>20000000</v>
      </c>
      <c r="I767" s="98">
        <v>1.18</v>
      </c>
      <c r="J767" s="104">
        <v>300000</v>
      </c>
      <c r="K767" s="100">
        <v>1.1499999999999999</v>
      </c>
      <c r="L767" s="100">
        <v>1.1499999999999999</v>
      </c>
      <c r="M767" s="103">
        <v>300000</v>
      </c>
      <c r="N767" s="100">
        <v>1.1499999999999999</v>
      </c>
      <c r="O767" s="100">
        <v>1.1499999999999999</v>
      </c>
      <c r="P767" s="102" t="str">
        <f t="shared" ca="1" si="11"/>
        <v>Matured</v>
      </c>
    </row>
    <row r="768" spans="1:16" x14ac:dyDescent="0.25">
      <c r="A768" s="95" t="s">
        <v>572</v>
      </c>
      <c r="B768" s="96">
        <v>45511.572916666664</v>
      </c>
      <c r="C768" s="21" t="s">
        <v>30</v>
      </c>
      <c r="D768" s="70" t="s">
        <v>17</v>
      </c>
      <c r="E768" s="70" t="s">
        <v>7</v>
      </c>
      <c r="F768" s="96">
        <v>45512.572916666664</v>
      </c>
      <c r="G768" s="96">
        <v>45519.572916666664</v>
      </c>
      <c r="H768" s="97">
        <v>800000000000</v>
      </c>
      <c r="I768" s="98">
        <v>0.75</v>
      </c>
      <c r="J768" s="104">
        <v>601000000000</v>
      </c>
      <c r="K768" s="100">
        <v>0.7</v>
      </c>
      <c r="L768" s="100">
        <v>0.75</v>
      </c>
      <c r="M768" s="103">
        <v>601000000000</v>
      </c>
      <c r="N768" s="100">
        <v>0.75</v>
      </c>
      <c r="O768" s="100">
        <v>0.7375207986688852</v>
      </c>
      <c r="P768" s="102" t="str">
        <f t="shared" ca="1" si="11"/>
        <v>Matured</v>
      </c>
    </row>
    <row r="769" spans="1:16" x14ac:dyDescent="0.25">
      <c r="A769" s="95" t="s">
        <v>573</v>
      </c>
      <c r="B769" s="96">
        <v>45511.572916666664</v>
      </c>
      <c r="C769" s="21" t="s">
        <v>30</v>
      </c>
      <c r="D769" s="70" t="s">
        <v>17</v>
      </c>
      <c r="E769" s="70" t="s">
        <v>10</v>
      </c>
      <c r="F769" s="96">
        <v>45512.572916666664</v>
      </c>
      <c r="G769" s="96">
        <v>45603.572916666664</v>
      </c>
      <c r="H769" s="97">
        <v>140000000000</v>
      </c>
      <c r="I769" s="98">
        <v>1.33</v>
      </c>
      <c r="J769" s="104">
        <v>145825000000</v>
      </c>
      <c r="K769" s="100">
        <v>0.9</v>
      </c>
      <c r="L769" s="100">
        <v>1.23</v>
      </c>
      <c r="M769" s="103">
        <v>140000000000</v>
      </c>
      <c r="N769" s="100">
        <v>1.23</v>
      </c>
      <c r="O769" s="100">
        <v>1.216818103891651</v>
      </c>
      <c r="P769" s="102" t="str">
        <f t="shared" ca="1" si="11"/>
        <v>Matured</v>
      </c>
    </row>
    <row r="770" spans="1:16" x14ac:dyDescent="0.25">
      <c r="A770" s="95" t="s">
        <v>1529</v>
      </c>
      <c r="B770" s="96">
        <v>45511.572916666664</v>
      </c>
      <c r="C770" s="21" t="s">
        <v>30</v>
      </c>
      <c r="D770" s="70" t="s">
        <v>17</v>
      </c>
      <c r="E770" s="70" t="s">
        <v>11</v>
      </c>
      <c r="F770" s="96">
        <v>45512.572916666664</v>
      </c>
      <c r="G770" s="96">
        <v>45694.572916666664</v>
      </c>
      <c r="H770" s="97">
        <v>30000000000</v>
      </c>
      <c r="I770" s="98">
        <v>1.38</v>
      </c>
      <c r="J770" s="104"/>
      <c r="K770" s="100"/>
      <c r="L770" s="100"/>
      <c r="M770" s="103"/>
      <c r="N770" s="100"/>
      <c r="O770" s="100"/>
      <c r="P770" s="102" t="str">
        <f t="shared" ca="1" si="11"/>
        <v>Matured</v>
      </c>
    </row>
    <row r="771" spans="1:16" x14ac:dyDescent="0.25">
      <c r="A771" s="95" t="s">
        <v>1531</v>
      </c>
      <c r="B771" s="96">
        <v>45511.572916666664</v>
      </c>
      <c r="C771" s="21" t="s">
        <v>30</v>
      </c>
      <c r="D771" s="70" t="s">
        <v>17</v>
      </c>
      <c r="E771" s="70" t="s">
        <v>12</v>
      </c>
      <c r="F771" s="96">
        <v>45512.572916666664</v>
      </c>
      <c r="G771" s="96">
        <v>45876.572916666664</v>
      </c>
      <c r="H771" s="97">
        <v>10000000000</v>
      </c>
      <c r="I771" s="98">
        <v>1.4</v>
      </c>
      <c r="J771" s="104"/>
      <c r="K771" s="100"/>
      <c r="L771" s="100"/>
      <c r="M771" s="103"/>
      <c r="N771" s="100"/>
      <c r="O771" s="100"/>
      <c r="P771" s="102" t="str">
        <f t="shared" ca="1" si="11"/>
        <v>Matured</v>
      </c>
    </row>
    <row r="772" spans="1:16" x14ac:dyDescent="0.25">
      <c r="A772" s="95" t="s">
        <v>1192</v>
      </c>
      <c r="B772" s="96">
        <v>45511.572916666664</v>
      </c>
      <c r="C772" s="21" t="s">
        <v>30</v>
      </c>
      <c r="D772" s="70" t="s">
        <v>16</v>
      </c>
      <c r="E772" s="70" t="s">
        <v>10</v>
      </c>
      <c r="F772" s="96">
        <v>45512.572916666664</v>
      </c>
      <c r="G772" s="96">
        <v>45603.572916666664</v>
      </c>
      <c r="H772" s="97">
        <v>50000000</v>
      </c>
      <c r="I772" s="98">
        <v>1.1200000000000001</v>
      </c>
      <c r="J772" s="104">
        <v>98960000</v>
      </c>
      <c r="K772" s="100">
        <v>0.5</v>
      </c>
      <c r="L772" s="100">
        <v>1.1000000000000001</v>
      </c>
      <c r="M772" s="103">
        <v>50000000</v>
      </c>
      <c r="N772" s="100">
        <v>1.0900000000000001</v>
      </c>
      <c r="O772" s="100">
        <v>1.064894907033145</v>
      </c>
      <c r="P772" s="102" t="str">
        <f t="shared" ca="1" si="11"/>
        <v>Matured</v>
      </c>
    </row>
    <row r="773" spans="1:16" x14ac:dyDescent="0.25">
      <c r="A773" s="95" t="s">
        <v>1530</v>
      </c>
      <c r="B773" s="96">
        <v>45511.572916666664</v>
      </c>
      <c r="C773" s="21" t="s">
        <v>30</v>
      </c>
      <c r="D773" s="70" t="s">
        <v>16</v>
      </c>
      <c r="E773" s="70" t="s">
        <v>11</v>
      </c>
      <c r="F773" s="96">
        <v>45512.572916666664</v>
      </c>
      <c r="G773" s="96">
        <v>45694.572916666664</v>
      </c>
      <c r="H773" s="97">
        <v>30000000</v>
      </c>
      <c r="I773" s="98">
        <v>1.1599999999999999</v>
      </c>
      <c r="J773" s="104"/>
      <c r="K773" s="100"/>
      <c r="L773" s="100"/>
      <c r="M773" s="103"/>
      <c r="N773" s="100"/>
      <c r="O773" s="100"/>
      <c r="P773" s="102" t="str">
        <f t="shared" ref="P773:P836" ca="1" si="12">IF(AND(G773 &gt; TODAY(), M773 &lt;&gt; ""), "Outstanding", "Matured")</f>
        <v>Matured</v>
      </c>
    </row>
    <row r="774" spans="1:16" x14ac:dyDescent="0.25">
      <c r="A774" s="95" t="s">
        <v>1193</v>
      </c>
      <c r="B774" s="96">
        <v>45511.572916666664</v>
      </c>
      <c r="C774" s="21" t="s">
        <v>30</v>
      </c>
      <c r="D774" s="70" t="s">
        <v>16</v>
      </c>
      <c r="E774" s="70" t="s">
        <v>12</v>
      </c>
      <c r="F774" s="96">
        <v>45512.572916666664</v>
      </c>
      <c r="G774" s="96">
        <v>45876.572916666664</v>
      </c>
      <c r="H774" s="97">
        <v>20000000</v>
      </c>
      <c r="I774" s="98">
        <v>1.18</v>
      </c>
      <c r="J774" s="104">
        <v>20000000</v>
      </c>
      <c r="K774" s="100">
        <v>1.18</v>
      </c>
      <c r="L774" s="100">
        <v>1.18</v>
      </c>
      <c r="M774" s="103">
        <v>20000000</v>
      </c>
      <c r="N774" s="100">
        <v>1.18</v>
      </c>
      <c r="O774" s="100">
        <v>1.18</v>
      </c>
      <c r="P774" s="102" t="str">
        <f t="shared" ca="1" si="12"/>
        <v>Matured</v>
      </c>
    </row>
    <row r="775" spans="1:16" x14ac:dyDescent="0.25">
      <c r="A775" s="95" t="s">
        <v>574</v>
      </c>
      <c r="B775" s="96">
        <v>45518.572916666664</v>
      </c>
      <c r="C775" s="21" t="s">
        <v>30</v>
      </c>
      <c r="D775" s="70" t="s">
        <v>17</v>
      </c>
      <c r="E775" s="70" t="s">
        <v>7</v>
      </c>
      <c r="F775" s="96">
        <v>45519.572916666664</v>
      </c>
      <c r="G775" s="96">
        <v>45526.572916666664</v>
      </c>
      <c r="H775" s="97">
        <v>800000000000</v>
      </c>
      <c r="I775" s="98">
        <v>0.75</v>
      </c>
      <c r="J775" s="104">
        <v>575000000000</v>
      </c>
      <c r="K775" s="100">
        <v>0.7</v>
      </c>
      <c r="L775" s="100">
        <v>0.75</v>
      </c>
      <c r="M775" s="103">
        <v>575000000000</v>
      </c>
      <c r="N775" s="100">
        <v>0.75</v>
      </c>
      <c r="O775" s="100">
        <v>0.73834782608695648</v>
      </c>
      <c r="P775" s="102" t="str">
        <f t="shared" ca="1" si="12"/>
        <v>Matured</v>
      </c>
    </row>
    <row r="776" spans="1:16" x14ac:dyDescent="0.25">
      <c r="A776" s="95" t="s">
        <v>575</v>
      </c>
      <c r="B776" s="96">
        <v>45518.572916666664</v>
      </c>
      <c r="C776" s="21" t="s">
        <v>30</v>
      </c>
      <c r="D776" s="70" t="s">
        <v>17</v>
      </c>
      <c r="E776" s="70" t="s">
        <v>10</v>
      </c>
      <c r="F776" s="96">
        <v>45519.572916666664</v>
      </c>
      <c r="G776" s="96">
        <v>45610.572916666664</v>
      </c>
      <c r="H776" s="97">
        <v>140000000000</v>
      </c>
      <c r="I776" s="98">
        <v>1.33</v>
      </c>
      <c r="J776" s="104">
        <v>140000000000</v>
      </c>
      <c r="K776" s="100">
        <v>1.28</v>
      </c>
      <c r="L776" s="100">
        <v>1.28</v>
      </c>
      <c r="M776" s="103">
        <v>140000000000</v>
      </c>
      <c r="N776" s="100">
        <v>1.28</v>
      </c>
      <c r="O776" s="100">
        <v>1.28</v>
      </c>
      <c r="P776" s="102" t="str">
        <f t="shared" ca="1" si="12"/>
        <v>Matured</v>
      </c>
    </row>
    <row r="777" spans="1:16" x14ac:dyDescent="0.25">
      <c r="A777" s="95" t="s">
        <v>1532</v>
      </c>
      <c r="B777" s="96">
        <v>45518.572916666664</v>
      </c>
      <c r="C777" s="21" t="s">
        <v>30</v>
      </c>
      <c r="D777" s="70" t="s">
        <v>17</v>
      </c>
      <c r="E777" s="70" t="s">
        <v>11</v>
      </c>
      <c r="F777" s="96">
        <v>45519.572916666664</v>
      </c>
      <c r="G777" s="96">
        <v>45701.572916666664</v>
      </c>
      <c r="H777" s="97">
        <v>30000000000</v>
      </c>
      <c r="I777" s="98">
        <v>1.38</v>
      </c>
      <c r="J777" s="104"/>
      <c r="K777" s="100"/>
      <c r="L777" s="100"/>
      <c r="M777" s="103"/>
      <c r="N777" s="100"/>
      <c r="O777" s="100"/>
      <c r="P777" s="102" t="str">
        <f t="shared" ca="1" si="12"/>
        <v>Matured</v>
      </c>
    </row>
    <row r="778" spans="1:16" x14ac:dyDescent="0.25">
      <c r="A778" s="95" t="s">
        <v>1533</v>
      </c>
      <c r="B778" s="96">
        <v>45518.572916666664</v>
      </c>
      <c r="C778" s="21" t="s">
        <v>30</v>
      </c>
      <c r="D778" s="70" t="s">
        <v>17</v>
      </c>
      <c r="E778" s="70" t="s">
        <v>12</v>
      </c>
      <c r="F778" s="96">
        <v>45519.572916666664</v>
      </c>
      <c r="G778" s="96">
        <v>45883.572916666664</v>
      </c>
      <c r="H778" s="97">
        <v>10000000000</v>
      </c>
      <c r="I778" s="98">
        <v>1.4</v>
      </c>
      <c r="J778" s="104"/>
      <c r="K778" s="100"/>
      <c r="L778" s="100"/>
      <c r="M778" s="103"/>
      <c r="N778" s="100"/>
      <c r="O778" s="100"/>
      <c r="P778" s="102" t="str">
        <f t="shared" ca="1" si="12"/>
        <v>Matured</v>
      </c>
    </row>
    <row r="779" spans="1:16" x14ac:dyDescent="0.25">
      <c r="A779" s="95" t="s">
        <v>1194</v>
      </c>
      <c r="B779" s="96">
        <v>45518.572916666664</v>
      </c>
      <c r="C779" s="21" t="s">
        <v>30</v>
      </c>
      <c r="D779" s="70" t="s">
        <v>16</v>
      </c>
      <c r="E779" s="70" t="s">
        <v>10</v>
      </c>
      <c r="F779" s="96">
        <v>45519.572916666664</v>
      </c>
      <c r="G779" s="96">
        <v>45610.572916666664</v>
      </c>
      <c r="H779" s="97">
        <v>50000000</v>
      </c>
      <c r="I779" s="98">
        <v>1.1200000000000001</v>
      </c>
      <c r="J779" s="104">
        <v>95155000</v>
      </c>
      <c r="K779" s="100">
        <v>0.5</v>
      </c>
      <c r="L779" s="100">
        <v>1.0900000000000001</v>
      </c>
      <c r="M779" s="103">
        <v>50000000</v>
      </c>
      <c r="N779" s="100">
        <v>1.08</v>
      </c>
      <c r="O779" s="100">
        <v>1.0503757028006939</v>
      </c>
      <c r="P779" s="102" t="str">
        <f t="shared" ca="1" si="12"/>
        <v>Matured</v>
      </c>
    </row>
    <row r="780" spans="1:16" x14ac:dyDescent="0.25">
      <c r="A780" s="95" t="s">
        <v>1534</v>
      </c>
      <c r="B780" s="96">
        <v>45518.572916666664</v>
      </c>
      <c r="C780" s="21" t="s">
        <v>30</v>
      </c>
      <c r="D780" s="70" t="s">
        <v>16</v>
      </c>
      <c r="E780" s="70" t="s">
        <v>11</v>
      </c>
      <c r="F780" s="96">
        <v>45519.572916666664</v>
      </c>
      <c r="G780" s="96">
        <v>45701.572916666664</v>
      </c>
      <c r="H780" s="97">
        <v>30000000</v>
      </c>
      <c r="I780" s="98">
        <v>1.1599999999999999</v>
      </c>
      <c r="J780" s="104"/>
      <c r="K780" s="100"/>
      <c r="L780" s="100"/>
      <c r="M780" s="103"/>
      <c r="N780" s="100"/>
      <c r="O780" s="100"/>
      <c r="P780" s="102" t="str">
        <f t="shared" ca="1" si="12"/>
        <v>Matured</v>
      </c>
    </row>
    <row r="781" spans="1:16" x14ac:dyDescent="0.25">
      <c r="A781" s="95" t="s">
        <v>1535</v>
      </c>
      <c r="B781" s="96">
        <v>45518.572916666664</v>
      </c>
      <c r="C781" s="21" t="s">
        <v>30</v>
      </c>
      <c r="D781" s="70" t="s">
        <v>16</v>
      </c>
      <c r="E781" s="70" t="s">
        <v>12</v>
      </c>
      <c r="F781" s="96">
        <v>45519.572916666664</v>
      </c>
      <c r="G781" s="96">
        <v>45883.572916666664</v>
      </c>
      <c r="H781" s="97">
        <v>20000000</v>
      </c>
      <c r="I781" s="98">
        <v>1.18</v>
      </c>
      <c r="J781" s="104"/>
      <c r="K781" s="100"/>
      <c r="L781" s="100"/>
      <c r="M781" s="103"/>
      <c r="N781" s="100"/>
      <c r="O781" s="100"/>
      <c r="P781" s="102" t="str">
        <f t="shared" ca="1" si="12"/>
        <v>Matured</v>
      </c>
    </row>
    <row r="782" spans="1:16" x14ac:dyDescent="0.25">
      <c r="A782" s="95" t="s">
        <v>576</v>
      </c>
      <c r="B782" s="96">
        <v>45525.572916666664</v>
      </c>
      <c r="C782" s="21" t="s">
        <v>30</v>
      </c>
      <c r="D782" s="70" t="s">
        <v>17</v>
      </c>
      <c r="E782" s="70" t="s">
        <v>7</v>
      </c>
      <c r="F782" s="96">
        <v>45526.572916666664</v>
      </c>
      <c r="G782" s="96">
        <v>45533.572916666664</v>
      </c>
      <c r="H782" s="97">
        <v>800000000000</v>
      </c>
      <c r="I782" s="98">
        <v>0.75</v>
      </c>
      <c r="J782" s="104">
        <v>346000000000</v>
      </c>
      <c r="K782" s="100">
        <v>0.7</v>
      </c>
      <c r="L782" s="100">
        <v>0.75</v>
      </c>
      <c r="M782" s="103">
        <v>346000000000</v>
      </c>
      <c r="N782" s="100">
        <v>0.75</v>
      </c>
      <c r="O782" s="100">
        <v>0.73627167630057799</v>
      </c>
      <c r="P782" s="102" t="str">
        <f t="shared" ca="1" si="12"/>
        <v>Matured</v>
      </c>
    </row>
    <row r="783" spans="1:16" x14ac:dyDescent="0.25">
      <c r="A783" s="95" t="s">
        <v>577</v>
      </c>
      <c r="B783" s="96">
        <v>45525.572916666664</v>
      </c>
      <c r="C783" s="21" t="s">
        <v>30</v>
      </c>
      <c r="D783" s="70" t="s">
        <v>17</v>
      </c>
      <c r="E783" s="70" t="s">
        <v>10</v>
      </c>
      <c r="F783" s="96">
        <v>45526.572916666664</v>
      </c>
      <c r="G783" s="96">
        <v>45617.572916666664</v>
      </c>
      <c r="H783" s="97">
        <v>140000000000</v>
      </c>
      <c r="I783" s="98">
        <v>1.33</v>
      </c>
      <c r="J783" s="104">
        <v>109650000000</v>
      </c>
      <c r="K783" s="100"/>
      <c r="L783" s="100">
        <v>1.28</v>
      </c>
      <c r="M783" s="103">
        <v>109650000000</v>
      </c>
      <c r="N783" s="100">
        <v>1.28</v>
      </c>
      <c r="O783" s="100">
        <v>1.245052439580483</v>
      </c>
      <c r="P783" s="102" t="str">
        <f t="shared" ca="1" si="12"/>
        <v>Matured</v>
      </c>
    </row>
    <row r="784" spans="1:16" x14ac:dyDescent="0.25">
      <c r="A784" s="95" t="s">
        <v>1536</v>
      </c>
      <c r="B784" s="96">
        <v>45525.572916666664</v>
      </c>
      <c r="C784" s="21" t="s">
        <v>30</v>
      </c>
      <c r="D784" s="70" t="s">
        <v>17</v>
      </c>
      <c r="E784" s="70" t="s">
        <v>11</v>
      </c>
      <c r="F784" s="96">
        <v>45526.572916666664</v>
      </c>
      <c r="G784" s="96">
        <v>45708.572916666664</v>
      </c>
      <c r="H784" s="97">
        <v>30000000000</v>
      </c>
      <c r="I784" s="98">
        <v>1.38</v>
      </c>
      <c r="J784" s="104"/>
      <c r="K784" s="100"/>
      <c r="L784" s="100"/>
      <c r="M784" s="103"/>
      <c r="N784" s="100"/>
      <c r="O784" s="100"/>
      <c r="P784" s="102" t="str">
        <f t="shared" ca="1" si="12"/>
        <v>Matured</v>
      </c>
    </row>
    <row r="785" spans="1:16" x14ac:dyDescent="0.25">
      <c r="A785" s="95" t="s">
        <v>1537</v>
      </c>
      <c r="B785" s="96">
        <v>45525.572916666664</v>
      </c>
      <c r="C785" s="21" t="s">
        <v>30</v>
      </c>
      <c r="D785" s="70" t="s">
        <v>17</v>
      </c>
      <c r="E785" s="70" t="s">
        <v>12</v>
      </c>
      <c r="F785" s="96">
        <v>45526.572916666664</v>
      </c>
      <c r="G785" s="96">
        <v>45890.572916666664</v>
      </c>
      <c r="H785" s="97">
        <v>10000000000</v>
      </c>
      <c r="I785" s="98">
        <v>1.4</v>
      </c>
      <c r="J785" s="104"/>
      <c r="K785" s="100"/>
      <c r="L785" s="100"/>
      <c r="M785" s="103"/>
      <c r="N785" s="100"/>
      <c r="O785" s="100"/>
      <c r="P785" s="102" t="str">
        <f t="shared" ca="1" si="12"/>
        <v>Matured</v>
      </c>
    </row>
    <row r="786" spans="1:16" ht="15" customHeight="1" x14ac:dyDescent="0.25">
      <c r="A786" s="95" t="s">
        <v>1195</v>
      </c>
      <c r="B786" s="96">
        <v>45525.572916666664</v>
      </c>
      <c r="C786" s="21" t="s">
        <v>30</v>
      </c>
      <c r="D786" s="70" t="s">
        <v>16</v>
      </c>
      <c r="E786" s="70" t="s">
        <v>10</v>
      </c>
      <c r="F786" s="96">
        <v>45526.572916666664</v>
      </c>
      <c r="G786" s="96">
        <v>45617.572916666664</v>
      </c>
      <c r="H786" s="97">
        <v>50000000</v>
      </c>
      <c r="I786" s="98">
        <v>1.1200000000000001</v>
      </c>
      <c r="J786" s="104">
        <v>135700000</v>
      </c>
      <c r="K786" s="100">
        <v>1.08</v>
      </c>
      <c r="L786" s="100">
        <v>1.08</v>
      </c>
      <c r="M786" s="103">
        <v>50000000</v>
      </c>
      <c r="N786" s="100">
        <v>1.07</v>
      </c>
      <c r="O786" s="100">
        <v>0.91414885777450261</v>
      </c>
      <c r="P786" s="102" t="str">
        <f t="shared" ca="1" si="12"/>
        <v>Matured</v>
      </c>
    </row>
    <row r="787" spans="1:16" x14ac:dyDescent="0.25">
      <c r="A787" s="95" t="s">
        <v>1196</v>
      </c>
      <c r="B787" s="96">
        <v>45525.572916666664</v>
      </c>
      <c r="C787" s="21" t="s">
        <v>30</v>
      </c>
      <c r="D787" s="70" t="s">
        <v>16</v>
      </c>
      <c r="E787" s="70" t="s">
        <v>11</v>
      </c>
      <c r="F787" s="96">
        <v>45526.572916666664</v>
      </c>
      <c r="G787" s="96">
        <v>45708.572916666664</v>
      </c>
      <c r="H787" s="97">
        <v>30000000</v>
      </c>
      <c r="I787" s="98">
        <v>1.1599999999999999</v>
      </c>
      <c r="J787" s="104">
        <v>7750000</v>
      </c>
      <c r="K787" s="100">
        <v>1.1599999999999999</v>
      </c>
      <c r="L787" s="100">
        <v>1.1599999999999999</v>
      </c>
      <c r="M787" s="103">
        <v>7750000</v>
      </c>
      <c r="N787" s="100">
        <v>1.1599999999999999</v>
      </c>
      <c r="O787" s="100">
        <v>1.1599999999999999</v>
      </c>
      <c r="P787" s="102" t="str">
        <f t="shared" ca="1" si="12"/>
        <v>Matured</v>
      </c>
    </row>
    <row r="788" spans="1:16" x14ac:dyDescent="0.25">
      <c r="A788" s="95" t="s">
        <v>1538</v>
      </c>
      <c r="B788" s="96">
        <v>45525.572916666664</v>
      </c>
      <c r="C788" s="21" t="s">
        <v>30</v>
      </c>
      <c r="D788" s="70" t="s">
        <v>16</v>
      </c>
      <c r="E788" s="70" t="s">
        <v>12</v>
      </c>
      <c r="F788" s="96">
        <v>45526.572916666664</v>
      </c>
      <c r="G788" s="96">
        <v>45890.572916666664</v>
      </c>
      <c r="H788" s="97">
        <v>20000000</v>
      </c>
      <c r="I788" s="98">
        <v>1.18</v>
      </c>
      <c r="J788" s="104"/>
      <c r="K788" s="100"/>
      <c r="L788" s="100"/>
      <c r="M788" s="103"/>
      <c r="N788" s="100"/>
      <c r="O788" s="100"/>
      <c r="P788" s="102" t="str">
        <f t="shared" ca="1" si="12"/>
        <v>Matured</v>
      </c>
    </row>
    <row r="789" spans="1:16" x14ac:dyDescent="0.25">
      <c r="A789" s="95" t="s">
        <v>681</v>
      </c>
      <c r="B789" s="96">
        <v>45532.572916666664</v>
      </c>
      <c r="C789" s="21" t="s">
        <v>30</v>
      </c>
      <c r="D789" s="70" t="s">
        <v>17</v>
      </c>
      <c r="E789" s="70" t="s">
        <v>7</v>
      </c>
      <c r="F789" s="96">
        <v>45533.572916666664</v>
      </c>
      <c r="G789" s="96">
        <v>45540.572916666664</v>
      </c>
      <c r="H789" s="97">
        <v>800000000000</v>
      </c>
      <c r="I789" s="98">
        <v>0.75</v>
      </c>
      <c r="J789" s="104">
        <v>283000000000</v>
      </c>
      <c r="K789" s="100">
        <v>0.7</v>
      </c>
      <c r="L789" s="100">
        <v>0.75</v>
      </c>
      <c r="M789" s="103">
        <v>283000000000</v>
      </c>
      <c r="N789" s="100">
        <v>0.75</v>
      </c>
      <c r="O789" s="100">
        <v>0.74240282685512371</v>
      </c>
      <c r="P789" s="102" t="str">
        <f t="shared" ca="1" si="12"/>
        <v>Matured</v>
      </c>
    </row>
    <row r="790" spans="1:16" x14ac:dyDescent="0.25">
      <c r="A790" s="95" t="s">
        <v>1539</v>
      </c>
      <c r="B790" s="96">
        <v>45532.572916666664</v>
      </c>
      <c r="C790" s="21" t="s">
        <v>30</v>
      </c>
      <c r="D790" s="70" t="s">
        <v>17</v>
      </c>
      <c r="E790" s="70" t="s">
        <v>10</v>
      </c>
      <c r="F790" s="96">
        <v>45533.572916666664</v>
      </c>
      <c r="G790" s="96">
        <v>45624.572916666664</v>
      </c>
      <c r="H790" s="97">
        <v>140000000000</v>
      </c>
      <c r="I790" s="98">
        <v>1.33</v>
      </c>
      <c r="J790" s="104"/>
      <c r="K790" s="100"/>
      <c r="L790" s="100"/>
      <c r="M790" s="103"/>
      <c r="N790" s="100"/>
      <c r="O790" s="100"/>
      <c r="P790" s="102" t="str">
        <f t="shared" ca="1" si="12"/>
        <v>Matured</v>
      </c>
    </row>
    <row r="791" spans="1:16" x14ac:dyDescent="0.25">
      <c r="A791" s="95" t="s">
        <v>1540</v>
      </c>
      <c r="B791" s="96">
        <v>45532.572916666664</v>
      </c>
      <c r="C791" s="21" t="s">
        <v>30</v>
      </c>
      <c r="D791" s="70" t="s">
        <v>17</v>
      </c>
      <c r="E791" s="70" t="s">
        <v>11</v>
      </c>
      <c r="F791" s="96">
        <v>45533.572916666664</v>
      </c>
      <c r="G791" s="96">
        <v>45715.572916666664</v>
      </c>
      <c r="H791" s="97">
        <v>30000000000</v>
      </c>
      <c r="I791" s="98">
        <v>1.38</v>
      </c>
      <c r="J791" s="104"/>
      <c r="K791" s="100"/>
      <c r="L791" s="100"/>
      <c r="M791" s="103"/>
      <c r="N791" s="100"/>
      <c r="O791" s="100"/>
      <c r="P791" s="102" t="str">
        <f t="shared" ca="1" si="12"/>
        <v>Matured</v>
      </c>
    </row>
    <row r="792" spans="1:16" x14ac:dyDescent="0.25">
      <c r="A792" s="95" t="s">
        <v>682</v>
      </c>
      <c r="B792" s="96">
        <v>45532.572916666664</v>
      </c>
      <c r="C792" s="21" t="s">
        <v>30</v>
      </c>
      <c r="D792" s="70" t="s">
        <v>17</v>
      </c>
      <c r="E792" s="70" t="s">
        <v>12</v>
      </c>
      <c r="F792" s="96">
        <v>45533.572916666664</v>
      </c>
      <c r="G792" s="96">
        <v>45897.572916666664</v>
      </c>
      <c r="H792" s="97">
        <v>10000000000</v>
      </c>
      <c r="I792" s="98">
        <v>1.4</v>
      </c>
      <c r="J792" s="104">
        <v>600000000</v>
      </c>
      <c r="K792" s="100">
        <v>1.4</v>
      </c>
      <c r="L792" s="100">
        <v>1.4</v>
      </c>
      <c r="M792" s="103">
        <v>600000000</v>
      </c>
      <c r="N792" s="100">
        <v>1.4</v>
      </c>
      <c r="O792" s="100">
        <v>1.4</v>
      </c>
      <c r="P792" s="102" t="str">
        <f t="shared" ca="1" si="12"/>
        <v>Matured</v>
      </c>
    </row>
    <row r="793" spans="1:16" x14ac:dyDescent="0.25">
      <c r="A793" s="95" t="s">
        <v>1197</v>
      </c>
      <c r="B793" s="96">
        <v>45532.572916666664</v>
      </c>
      <c r="C793" s="21" t="s">
        <v>30</v>
      </c>
      <c r="D793" s="70" t="s">
        <v>16</v>
      </c>
      <c r="E793" s="70" t="s">
        <v>10</v>
      </c>
      <c r="F793" s="96">
        <v>45533.572916666664</v>
      </c>
      <c r="G793" s="96">
        <v>45624.572916666664</v>
      </c>
      <c r="H793" s="97">
        <v>50000000</v>
      </c>
      <c r="I793" s="98">
        <v>1.1200000000000001</v>
      </c>
      <c r="J793" s="104">
        <v>113200000</v>
      </c>
      <c r="K793" s="100">
        <v>0.2</v>
      </c>
      <c r="L793" s="100">
        <v>1.07</v>
      </c>
      <c r="M793" s="103">
        <v>50000000</v>
      </c>
      <c r="N793" s="100">
        <v>1.06</v>
      </c>
      <c r="O793" s="100">
        <v>1.0370141342756181</v>
      </c>
      <c r="P793" s="102" t="str">
        <f t="shared" ca="1" si="12"/>
        <v>Matured</v>
      </c>
    </row>
    <row r="794" spans="1:16" x14ac:dyDescent="0.25">
      <c r="A794" s="95" t="s">
        <v>1198</v>
      </c>
      <c r="B794" s="96">
        <v>45532.572916666664</v>
      </c>
      <c r="C794" s="21" t="s">
        <v>30</v>
      </c>
      <c r="D794" s="70" t="s">
        <v>16</v>
      </c>
      <c r="E794" s="70" t="s">
        <v>11</v>
      </c>
      <c r="F794" s="96">
        <v>45533.572916666664</v>
      </c>
      <c r="G794" s="96">
        <v>45715.572916666664</v>
      </c>
      <c r="H794" s="97">
        <v>30000000</v>
      </c>
      <c r="I794" s="98">
        <v>1.1599999999999999</v>
      </c>
      <c r="J794" s="104">
        <v>7100000</v>
      </c>
      <c r="K794" s="100">
        <v>0.5</v>
      </c>
      <c r="L794" s="100">
        <v>1.1599999999999999</v>
      </c>
      <c r="M794" s="103">
        <v>7100000</v>
      </c>
      <c r="N794" s="100">
        <v>1.1599999999999999</v>
      </c>
      <c r="O794" s="100">
        <v>1.147887323943662</v>
      </c>
      <c r="P794" s="102" t="str">
        <f t="shared" ca="1" si="12"/>
        <v>Matured</v>
      </c>
    </row>
    <row r="795" spans="1:16" x14ac:dyDescent="0.25">
      <c r="A795" s="95" t="s">
        <v>1199</v>
      </c>
      <c r="B795" s="96">
        <v>45532.572916666664</v>
      </c>
      <c r="C795" s="21" t="s">
        <v>30</v>
      </c>
      <c r="D795" s="70" t="s">
        <v>16</v>
      </c>
      <c r="E795" s="70" t="s">
        <v>12</v>
      </c>
      <c r="F795" s="96">
        <v>45533.572916666664</v>
      </c>
      <c r="G795" s="96">
        <v>45897.572916666664</v>
      </c>
      <c r="H795" s="97">
        <v>20000000</v>
      </c>
      <c r="I795" s="98">
        <v>1.18</v>
      </c>
      <c r="J795" s="104">
        <v>25250000</v>
      </c>
      <c r="K795" s="100">
        <v>1</v>
      </c>
      <c r="L795" s="100">
        <v>1.18</v>
      </c>
      <c r="M795" s="103">
        <v>20000000</v>
      </c>
      <c r="N795" s="100">
        <v>1.17</v>
      </c>
      <c r="O795" s="100">
        <v>1.1713663366336631</v>
      </c>
      <c r="P795" s="102" t="str">
        <f t="shared" ca="1" si="12"/>
        <v>Matured</v>
      </c>
    </row>
    <row r="796" spans="1:16" x14ac:dyDescent="0.25">
      <c r="A796" s="95" t="s">
        <v>578</v>
      </c>
      <c r="B796" s="96">
        <v>45539.572916666664</v>
      </c>
      <c r="C796" s="21" t="s">
        <v>30</v>
      </c>
      <c r="D796" s="70" t="s">
        <v>17</v>
      </c>
      <c r="E796" s="70" t="s">
        <v>7</v>
      </c>
      <c r="F796" s="96">
        <v>45540.572916666664</v>
      </c>
      <c r="G796" s="96">
        <v>45547.572916666664</v>
      </c>
      <c r="H796" s="97">
        <v>800000000000</v>
      </c>
      <c r="I796" s="98">
        <v>0.75</v>
      </c>
      <c r="J796" s="104">
        <v>380000000000</v>
      </c>
      <c r="K796" s="100">
        <v>0.7</v>
      </c>
      <c r="L796" s="100">
        <v>0.75</v>
      </c>
      <c r="M796" s="103">
        <v>380000000000</v>
      </c>
      <c r="N796" s="100">
        <v>0.75</v>
      </c>
      <c r="O796" s="100">
        <v>0.74078947368421055</v>
      </c>
      <c r="P796" s="102" t="str">
        <f t="shared" ca="1" si="12"/>
        <v>Matured</v>
      </c>
    </row>
    <row r="797" spans="1:16" x14ac:dyDescent="0.25">
      <c r="A797" s="95" t="s">
        <v>579</v>
      </c>
      <c r="B797" s="96">
        <v>45539.572916666664</v>
      </c>
      <c r="C797" s="21" t="s">
        <v>30</v>
      </c>
      <c r="D797" s="70" t="s">
        <v>17</v>
      </c>
      <c r="E797" s="70" t="s">
        <v>10</v>
      </c>
      <c r="F797" s="96">
        <v>45540.572916666664</v>
      </c>
      <c r="G797" s="96">
        <v>45631.572916666664</v>
      </c>
      <c r="H797" s="97">
        <v>140000000000</v>
      </c>
      <c r="I797" s="98">
        <v>1.33</v>
      </c>
      <c r="J797" s="104">
        <v>100300000000</v>
      </c>
      <c r="K797" s="100">
        <v>1</v>
      </c>
      <c r="L797" s="100">
        <v>1.33</v>
      </c>
      <c r="M797" s="103">
        <v>100300000000</v>
      </c>
      <c r="N797" s="100">
        <v>1.33</v>
      </c>
      <c r="O797" s="100">
        <v>1.3290129611166499</v>
      </c>
      <c r="P797" s="102" t="str">
        <f t="shared" ca="1" si="12"/>
        <v>Matured</v>
      </c>
    </row>
    <row r="798" spans="1:16" x14ac:dyDescent="0.25">
      <c r="A798" s="95" t="s">
        <v>1541</v>
      </c>
      <c r="B798" s="96">
        <v>45539.572916666664</v>
      </c>
      <c r="C798" s="21" t="s">
        <v>30</v>
      </c>
      <c r="D798" s="70" t="s">
        <v>17</v>
      </c>
      <c r="E798" s="70" t="s">
        <v>11</v>
      </c>
      <c r="F798" s="96">
        <v>45540.572916666664</v>
      </c>
      <c r="G798" s="96">
        <v>45722.572916666664</v>
      </c>
      <c r="H798" s="97">
        <v>30000000000</v>
      </c>
      <c r="I798" s="98">
        <v>1.38</v>
      </c>
      <c r="J798" s="104"/>
      <c r="K798" s="100"/>
      <c r="L798" s="100"/>
      <c r="M798" s="103"/>
      <c r="N798" s="100"/>
      <c r="O798" s="100"/>
      <c r="P798" s="102" t="str">
        <f t="shared" ca="1" si="12"/>
        <v>Matured</v>
      </c>
    </row>
    <row r="799" spans="1:16" x14ac:dyDescent="0.25">
      <c r="A799" s="95" t="s">
        <v>1542</v>
      </c>
      <c r="B799" s="96">
        <v>45539.572916666664</v>
      </c>
      <c r="C799" s="21" t="s">
        <v>30</v>
      </c>
      <c r="D799" s="70" t="s">
        <v>17</v>
      </c>
      <c r="E799" s="70" t="s">
        <v>12</v>
      </c>
      <c r="F799" s="96">
        <v>45540.572916666664</v>
      </c>
      <c r="G799" s="96">
        <v>45904.572916666664</v>
      </c>
      <c r="H799" s="97">
        <v>10000000000</v>
      </c>
      <c r="I799" s="98">
        <v>1.4</v>
      </c>
      <c r="J799" s="104"/>
      <c r="K799" s="100"/>
      <c r="L799" s="100"/>
      <c r="M799" s="103"/>
      <c r="N799" s="100"/>
      <c r="O799" s="100"/>
      <c r="P799" s="102" t="str">
        <f t="shared" ca="1" si="12"/>
        <v>Matured</v>
      </c>
    </row>
    <row r="800" spans="1:16" x14ac:dyDescent="0.25">
      <c r="A800" s="95" t="s">
        <v>1200</v>
      </c>
      <c r="B800" s="96">
        <v>45539.572916666664</v>
      </c>
      <c r="C800" s="21" t="s">
        <v>30</v>
      </c>
      <c r="D800" s="70" t="s">
        <v>16</v>
      </c>
      <c r="E800" s="70" t="s">
        <v>10</v>
      </c>
      <c r="F800" s="96">
        <v>45540.572916666664</v>
      </c>
      <c r="G800" s="96">
        <v>45631.572916666664</v>
      </c>
      <c r="H800" s="97">
        <v>50000000</v>
      </c>
      <c r="I800" s="98">
        <v>1.1200000000000001</v>
      </c>
      <c r="J800" s="104">
        <v>91000000</v>
      </c>
      <c r="K800" s="100">
        <v>1</v>
      </c>
      <c r="L800" s="100">
        <v>1.05</v>
      </c>
      <c r="M800" s="103">
        <v>50000000</v>
      </c>
      <c r="N800" s="100">
        <v>1.05</v>
      </c>
      <c r="O800" s="100">
        <v>1.046153846153846</v>
      </c>
      <c r="P800" s="102" t="str">
        <f t="shared" ca="1" si="12"/>
        <v>Matured</v>
      </c>
    </row>
    <row r="801" spans="1:16" x14ac:dyDescent="0.25">
      <c r="A801" s="95" t="s">
        <v>1543</v>
      </c>
      <c r="B801" s="96">
        <v>45539.572916666664</v>
      </c>
      <c r="C801" s="21" t="s">
        <v>30</v>
      </c>
      <c r="D801" s="70" t="s">
        <v>16</v>
      </c>
      <c r="E801" s="70" t="s">
        <v>11</v>
      </c>
      <c r="F801" s="96">
        <v>45540.572916666664</v>
      </c>
      <c r="G801" s="96">
        <v>45722.572916666664</v>
      </c>
      <c r="H801" s="97">
        <v>30000000</v>
      </c>
      <c r="I801" s="98">
        <v>1.1599999999999999</v>
      </c>
      <c r="J801" s="104"/>
      <c r="K801" s="100"/>
      <c r="L801" s="100"/>
      <c r="M801" s="103"/>
      <c r="N801" s="100"/>
      <c r="O801" s="100"/>
      <c r="P801" s="102" t="str">
        <f t="shared" ca="1" si="12"/>
        <v>Matured</v>
      </c>
    </row>
    <row r="802" spans="1:16" ht="15" customHeight="1" x14ac:dyDescent="0.25">
      <c r="A802" s="95" t="s">
        <v>1201</v>
      </c>
      <c r="B802" s="96">
        <v>45539.572916666664</v>
      </c>
      <c r="C802" s="21" t="s">
        <v>30</v>
      </c>
      <c r="D802" s="70" t="s">
        <v>16</v>
      </c>
      <c r="E802" s="70" t="s">
        <v>12</v>
      </c>
      <c r="F802" s="96">
        <v>45540.572916666664</v>
      </c>
      <c r="G802" s="96">
        <v>45904.572916666664</v>
      </c>
      <c r="H802" s="97">
        <v>30000000</v>
      </c>
      <c r="I802" s="98">
        <v>1.18</v>
      </c>
      <c r="J802" s="104">
        <v>1350000</v>
      </c>
      <c r="K802" s="100">
        <v>1.1599999999999999</v>
      </c>
      <c r="L802" s="100">
        <v>1.18</v>
      </c>
      <c r="M802" s="103">
        <v>1350000</v>
      </c>
      <c r="N802" s="100">
        <v>1.18</v>
      </c>
      <c r="O802" s="100">
        <v>1.1703703703703701</v>
      </c>
      <c r="P802" s="102" t="str">
        <f t="shared" ca="1" si="12"/>
        <v>Matured</v>
      </c>
    </row>
    <row r="803" spans="1:16" x14ac:dyDescent="0.25">
      <c r="A803" s="95" t="s">
        <v>580</v>
      </c>
      <c r="B803" s="96">
        <v>45546.572916666664</v>
      </c>
      <c r="C803" s="21" t="s">
        <v>30</v>
      </c>
      <c r="D803" s="70" t="s">
        <v>17</v>
      </c>
      <c r="E803" s="70" t="s">
        <v>7</v>
      </c>
      <c r="F803" s="96">
        <v>45547.572916666664</v>
      </c>
      <c r="G803" s="96">
        <v>45554.572916666664</v>
      </c>
      <c r="H803" s="97">
        <v>800000000000</v>
      </c>
      <c r="I803" s="98">
        <v>0.75</v>
      </c>
      <c r="J803" s="104">
        <v>536000000000</v>
      </c>
      <c r="K803" s="100">
        <v>0.7</v>
      </c>
      <c r="L803" s="100">
        <v>0.75</v>
      </c>
      <c r="M803" s="103">
        <v>536000000000</v>
      </c>
      <c r="N803" s="100">
        <v>0.75</v>
      </c>
      <c r="O803" s="100">
        <v>0.74673507462686572</v>
      </c>
      <c r="P803" s="102" t="str">
        <f t="shared" ca="1" si="12"/>
        <v>Matured</v>
      </c>
    </row>
    <row r="804" spans="1:16" x14ac:dyDescent="0.25">
      <c r="A804" s="95" t="s">
        <v>581</v>
      </c>
      <c r="B804" s="96">
        <v>45546.572916666664</v>
      </c>
      <c r="C804" s="21" t="s">
        <v>30</v>
      </c>
      <c r="D804" s="70" t="s">
        <v>17</v>
      </c>
      <c r="E804" s="70" t="s">
        <v>10</v>
      </c>
      <c r="F804" s="96">
        <v>45547.572916666664</v>
      </c>
      <c r="G804" s="96">
        <v>45638.572916666664</v>
      </c>
      <c r="H804" s="97">
        <v>140000000000</v>
      </c>
      <c r="I804" s="98">
        <v>1.33</v>
      </c>
      <c r="J804" s="104">
        <v>142000000000</v>
      </c>
      <c r="K804" s="100">
        <v>1.31</v>
      </c>
      <c r="L804" s="100">
        <v>1.33</v>
      </c>
      <c r="M804" s="103">
        <v>140000000000</v>
      </c>
      <c r="N804" s="100">
        <v>1.33</v>
      </c>
      <c r="O804" s="100">
        <v>1.329971469329529</v>
      </c>
      <c r="P804" s="102" t="str">
        <f t="shared" ca="1" si="12"/>
        <v>Matured</v>
      </c>
    </row>
    <row r="805" spans="1:16" x14ac:dyDescent="0.25">
      <c r="A805" s="95" t="s">
        <v>1544</v>
      </c>
      <c r="B805" s="96">
        <v>45546.572916666664</v>
      </c>
      <c r="C805" s="21" t="s">
        <v>30</v>
      </c>
      <c r="D805" s="70" t="s">
        <v>17</v>
      </c>
      <c r="E805" s="70" t="s">
        <v>11</v>
      </c>
      <c r="F805" s="96">
        <v>45547.572916666664</v>
      </c>
      <c r="G805" s="96">
        <v>45729.572916666664</v>
      </c>
      <c r="H805" s="97">
        <v>30000000000</v>
      </c>
      <c r="I805" s="98">
        <v>1.38</v>
      </c>
      <c r="J805" s="104"/>
      <c r="K805" s="100"/>
      <c r="L805" s="100"/>
      <c r="M805" s="103"/>
      <c r="N805" s="100"/>
      <c r="O805" s="100"/>
      <c r="P805" s="102" t="str">
        <f t="shared" ca="1" si="12"/>
        <v>Matured</v>
      </c>
    </row>
    <row r="806" spans="1:16" x14ac:dyDescent="0.25">
      <c r="A806" s="95" t="s">
        <v>1545</v>
      </c>
      <c r="B806" s="96">
        <v>45546.572916666664</v>
      </c>
      <c r="C806" s="21" t="s">
        <v>30</v>
      </c>
      <c r="D806" s="70" t="s">
        <v>17</v>
      </c>
      <c r="E806" s="70" t="s">
        <v>12</v>
      </c>
      <c r="F806" s="96">
        <v>45547.572916666664</v>
      </c>
      <c r="G806" s="96">
        <v>45911.572916666664</v>
      </c>
      <c r="H806" s="97">
        <v>10000000000</v>
      </c>
      <c r="I806" s="98">
        <v>1.4</v>
      </c>
      <c r="J806" s="104"/>
      <c r="K806" s="100"/>
      <c r="L806" s="100"/>
      <c r="M806" s="103"/>
      <c r="N806" s="100"/>
      <c r="O806" s="100"/>
      <c r="P806" s="102" t="str">
        <f t="shared" ca="1" si="12"/>
        <v>Matured</v>
      </c>
    </row>
    <row r="807" spans="1:16" x14ac:dyDescent="0.25">
      <c r="A807" s="95" t="s">
        <v>1202</v>
      </c>
      <c r="B807" s="96">
        <v>45546.572916666664</v>
      </c>
      <c r="C807" s="21" t="s">
        <v>30</v>
      </c>
      <c r="D807" s="70" t="s">
        <v>16</v>
      </c>
      <c r="E807" s="70" t="s">
        <v>10</v>
      </c>
      <c r="F807" s="96">
        <v>45547.572916666664</v>
      </c>
      <c r="G807" s="96">
        <v>45638.572916666664</v>
      </c>
      <c r="H807" s="97">
        <v>50000000</v>
      </c>
      <c r="I807" s="98">
        <v>1.1200000000000001</v>
      </c>
      <c r="J807" s="104">
        <v>96170000</v>
      </c>
      <c r="K807" s="100">
        <v>0.9</v>
      </c>
      <c r="L807" s="100">
        <v>1.0900000000000001</v>
      </c>
      <c r="M807" s="103">
        <v>50000000</v>
      </c>
      <c r="N807" s="100">
        <v>1.04</v>
      </c>
      <c r="O807" s="100">
        <v>1.0278153270250601</v>
      </c>
      <c r="P807" s="102" t="str">
        <f t="shared" ca="1" si="12"/>
        <v>Matured</v>
      </c>
    </row>
    <row r="808" spans="1:16" x14ac:dyDescent="0.25">
      <c r="A808" s="95" t="s">
        <v>1203</v>
      </c>
      <c r="B808" s="96">
        <v>45546.572916666664</v>
      </c>
      <c r="C808" s="21" t="s">
        <v>30</v>
      </c>
      <c r="D808" s="70" t="s">
        <v>16</v>
      </c>
      <c r="E808" s="70" t="s">
        <v>11</v>
      </c>
      <c r="F808" s="96">
        <v>45547.572916666664</v>
      </c>
      <c r="G808" s="96">
        <v>45729.572916666664</v>
      </c>
      <c r="H808" s="97">
        <v>30000000</v>
      </c>
      <c r="I808" s="98">
        <v>1.1599999999999999</v>
      </c>
      <c r="J808" s="104">
        <v>5000000</v>
      </c>
      <c r="K808" s="100">
        <v>1.1599999999999999</v>
      </c>
      <c r="L808" s="100">
        <v>1.1599999999999999</v>
      </c>
      <c r="M808" s="103">
        <v>5000000</v>
      </c>
      <c r="N808" s="100">
        <v>1.1599999999999999</v>
      </c>
      <c r="O808" s="100">
        <v>1.1599999999999999</v>
      </c>
      <c r="P808" s="102" t="str">
        <f t="shared" ca="1" si="12"/>
        <v>Matured</v>
      </c>
    </row>
    <row r="809" spans="1:16" x14ac:dyDescent="0.25">
      <c r="A809" s="95" t="s">
        <v>1204</v>
      </c>
      <c r="B809" s="96">
        <v>45546.572916666664</v>
      </c>
      <c r="C809" s="21" t="s">
        <v>30</v>
      </c>
      <c r="D809" s="70" t="s">
        <v>16</v>
      </c>
      <c r="E809" s="70" t="s">
        <v>12</v>
      </c>
      <c r="F809" s="96">
        <v>45547.572916666664</v>
      </c>
      <c r="G809" s="96">
        <v>45911.572916666664</v>
      </c>
      <c r="H809" s="97">
        <v>30000000</v>
      </c>
      <c r="I809" s="98">
        <v>1.18</v>
      </c>
      <c r="J809" s="104">
        <v>13050000</v>
      </c>
      <c r="K809" s="100">
        <v>1.18</v>
      </c>
      <c r="L809" s="100">
        <v>1.18</v>
      </c>
      <c r="M809" s="103">
        <v>13050000</v>
      </c>
      <c r="N809" s="100">
        <v>1.18</v>
      </c>
      <c r="O809" s="100">
        <v>1.18</v>
      </c>
      <c r="P809" s="102" t="str">
        <f t="shared" ca="1" si="12"/>
        <v>Matured</v>
      </c>
    </row>
    <row r="810" spans="1:16" x14ac:dyDescent="0.25">
      <c r="A810" s="95" t="s">
        <v>582</v>
      </c>
      <c r="B810" s="96">
        <v>45553.572916666664</v>
      </c>
      <c r="C810" s="21" t="s">
        <v>30</v>
      </c>
      <c r="D810" s="70" t="s">
        <v>17</v>
      </c>
      <c r="E810" s="70" t="s">
        <v>7</v>
      </c>
      <c r="F810" s="96">
        <v>45554.572916666664</v>
      </c>
      <c r="G810" s="96">
        <v>45561.572916666664</v>
      </c>
      <c r="H810" s="97">
        <v>800000000000</v>
      </c>
      <c r="I810" s="98">
        <v>0.75</v>
      </c>
      <c r="J810" s="104">
        <v>326000000000</v>
      </c>
      <c r="K810" s="100">
        <v>0.7</v>
      </c>
      <c r="L810" s="100">
        <v>0.75</v>
      </c>
      <c r="M810" s="104">
        <v>326000000000</v>
      </c>
      <c r="N810" s="100">
        <v>0.75</v>
      </c>
      <c r="O810" s="100">
        <v>0.73849693251533743</v>
      </c>
      <c r="P810" s="102" t="str">
        <f t="shared" ca="1" si="12"/>
        <v>Matured</v>
      </c>
    </row>
    <row r="811" spans="1:16" x14ac:dyDescent="0.25">
      <c r="A811" s="95" t="s">
        <v>1546</v>
      </c>
      <c r="B811" s="96">
        <v>45553.572916666664</v>
      </c>
      <c r="C811" s="21" t="s">
        <v>30</v>
      </c>
      <c r="D811" s="70" t="s">
        <v>17</v>
      </c>
      <c r="E811" s="70" t="s">
        <v>10</v>
      </c>
      <c r="F811" s="96">
        <v>45554.572916666664</v>
      </c>
      <c r="G811" s="96">
        <v>45645.572916666664</v>
      </c>
      <c r="H811" s="97">
        <v>140000000000</v>
      </c>
      <c r="I811" s="98">
        <v>1.33</v>
      </c>
      <c r="J811" s="104"/>
      <c r="K811" s="100"/>
      <c r="L811" s="100"/>
      <c r="M811" s="103"/>
      <c r="N811" s="100"/>
      <c r="O811" s="100"/>
      <c r="P811" s="102" t="str">
        <f t="shared" ca="1" si="12"/>
        <v>Matured</v>
      </c>
    </row>
    <row r="812" spans="1:16" x14ac:dyDescent="0.25">
      <c r="A812" s="95" t="s">
        <v>583</v>
      </c>
      <c r="B812" s="96">
        <v>45553.572916666664</v>
      </c>
      <c r="C812" s="21" t="s">
        <v>30</v>
      </c>
      <c r="D812" s="70" t="s">
        <v>17</v>
      </c>
      <c r="E812" s="70" t="s">
        <v>11</v>
      </c>
      <c r="F812" s="96">
        <v>45554.572916666664</v>
      </c>
      <c r="G812" s="96">
        <v>45736.572916666664</v>
      </c>
      <c r="H812" s="97">
        <v>30000000000</v>
      </c>
      <c r="I812" s="98">
        <v>1.38</v>
      </c>
      <c r="J812" s="104">
        <v>25000000000</v>
      </c>
      <c r="K812" s="100">
        <v>1.38</v>
      </c>
      <c r="L812" s="100">
        <v>1.38</v>
      </c>
      <c r="M812" s="103">
        <v>25000000000</v>
      </c>
      <c r="N812" s="100">
        <v>1.38</v>
      </c>
      <c r="O812" s="100">
        <v>1.38</v>
      </c>
      <c r="P812" s="102" t="str">
        <f t="shared" ca="1" si="12"/>
        <v>Matured</v>
      </c>
    </row>
    <row r="813" spans="1:16" x14ac:dyDescent="0.25">
      <c r="A813" s="95" t="s">
        <v>584</v>
      </c>
      <c r="B813" s="96">
        <v>45553.572916666664</v>
      </c>
      <c r="C813" s="21" t="s">
        <v>30</v>
      </c>
      <c r="D813" s="70" t="s">
        <v>17</v>
      </c>
      <c r="E813" s="70" t="s">
        <v>12</v>
      </c>
      <c r="F813" s="96">
        <v>45554.572916666664</v>
      </c>
      <c r="G813" s="96">
        <v>45918.572916666664</v>
      </c>
      <c r="H813" s="97">
        <v>10000000000</v>
      </c>
      <c r="I813" s="98">
        <v>1.4</v>
      </c>
      <c r="J813" s="104">
        <v>1000000</v>
      </c>
      <c r="K813" s="100">
        <v>1.4</v>
      </c>
      <c r="L813" s="100">
        <v>1.4</v>
      </c>
      <c r="M813" s="103">
        <v>1000000</v>
      </c>
      <c r="N813" s="100">
        <v>1.4</v>
      </c>
      <c r="O813" s="100">
        <v>1.4</v>
      </c>
      <c r="P813" s="102" t="str">
        <f t="shared" ca="1" si="12"/>
        <v>Matured</v>
      </c>
    </row>
    <row r="814" spans="1:16" x14ac:dyDescent="0.25">
      <c r="A814" s="95" t="s">
        <v>377</v>
      </c>
      <c r="B814" s="96">
        <v>45553.572916666664</v>
      </c>
      <c r="C814" s="21" t="s">
        <v>31</v>
      </c>
      <c r="D814" s="70" t="s">
        <v>17</v>
      </c>
      <c r="E814" s="70" t="s">
        <v>19</v>
      </c>
      <c r="F814" s="96">
        <v>45555</v>
      </c>
      <c r="G814" s="96">
        <v>46650</v>
      </c>
      <c r="H814" s="97" t="s">
        <v>35</v>
      </c>
      <c r="I814" s="98">
        <v>4.5</v>
      </c>
      <c r="J814" s="104">
        <v>30000000000</v>
      </c>
      <c r="K814" s="100">
        <v>5</v>
      </c>
      <c r="L814" s="100">
        <v>5.5</v>
      </c>
      <c r="M814" s="103">
        <v>20000000000</v>
      </c>
      <c r="N814" s="100"/>
      <c r="O814" s="100">
        <v>5.25</v>
      </c>
      <c r="P814" s="102" t="str">
        <f t="shared" ca="1" si="12"/>
        <v>Outstanding</v>
      </c>
    </row>
    <row r="815" spans="1:16" x14ac:dyDescent="0.25">
      <c r="A815" s="95" t="s">
        <v>1205</v>
      </c>
      <c r="B815" s="96">
        <v>45553.572916666664</v>
      </c>
      <c r="C815" s="21" t="s">
        <v>30</v>
      </c>
      <c r="D815" s="70" t="s">
        <v>16</v>
      </c>
      <c r="E815" s="70" t="s">
        <v>10</v>
      </c>
      <c r="F815" s="96">
        <v>45554.572916666664</v>
      </c>
      <c r="G815" s="96">
        <v>45645.572916666664</v>
      </c>
      <c r="H815" s="97">
        <v>50000000</v>
      </c>
      <c r="I815" s="98">
        <v>1.1200000000000001</v>
      </c>
      <c r="J815" s="104">
        <v>83500000</v>
      </c>
      <c r="K815" s="100">
        <v>0.9</v>
      </c>
      <c r="L815" s="100">
        <v>1.04</v>
      </c>
      <c r="M815" s="103">
        <v>50000000</v>
      </c>
      <c r="N815" s="100">
        <v>1.03</v>
      </c>
      <c r="O815" s="100">
        <v>1.013053892215569</v>
      </c>
      <c r="P815" s="102" t="str">
        <f t="shared" ca="1" si="12"/>
        <v>Matured</v>
      </c>
    </row>
    <row r="816" spans="1:16" x14ac:dyDescent="0.25">
      <c r="A816" s="95" t="s">
        <v>1206</v>
      </c>
      <c r="B816" s="96">
        <v>45553.572916666664</v>
      </c>
      <c r="C816" s="21" t="s">
        <v>30</v>
      </c>
      <c r="D816" s="70" t="s">
        <v>16</v>
      </c>
      <c r="E816" s="70" t="s">
        <v>11</v>
      </c>
      <c r="F816" s="96">
        <v>45554.572916666664</v>
      </c>
      <c r="G816" s="96">
        <v>45736.572916666664</v>
      </c>
      <c r="H816" s="97">
        <v>30000000</v>
      </c>
      <c r="I816" s="98">
        <v>1.1599999999999999</v>
      </c>
      <c r="J816" s="104">
        <v>11750000</v>
      </c>
      <c r="K816" s="100">
        <v>1</v>
      </c>
      <c r="L816" s="100">
        <v>1.1599999999999999</v>
      </c>
      <c r="M816" s="103">
        <v>11750000</v>
      </c>
      <c r="N816" s="100">
        <v>1.1599999999999999</v>
      </c>
      <c r="O816" s="100">
        <v>1.1531914893617019</v>
      </c>
      <c r="P816" s="102" t="str">
        <f t="shared" ca="1" si="12"/>
        <v>Matured</v>
      </c>
    </row>
    <row r="817" spans="1:16" x14ac:dyDescent="0.25">
      <c r="A817" s="95" t="s">
        <v>1547</v>
      </c>
      <c r="B817" s="96">
        <v>45553.572916666664</v>
      </c>
      <c r="C817" s="21" t="s">
        <v>30</v>
      </c>
      <c r="D817" s="70" t="s">
        <v>16</v>
      </c>
      <c r="E817" s="70" t="s">
        <v>12</v>
      </c>
      <c r="F817" s="96">
        <v>45554.572916666664</v>
      </c>
      <c r="G817" s="96">
        <v>45918.572916666664</v>
      </c>
      <c r="H817" s="97">
        <v>30000000</v>
      </c>
      <c r="I817" s="98">
        <v>1.18</v>
      </c>
      <c r="J817" s="104"/>
      <c r="K817" s="100"/>
      <c r="L817" s="100"/>
      <c r="M817" s="103"/>
      <c r="N817" s="100"/>
      <c r="O817" s="100"/>
      <c r="P817" s="102" t="str">
        <f t="shared" ca="1" si="12"/>
        <v>Matured</v>
      </c>
    </row>
    <row r="818" spans="1:16" x14ac:dyDescent="0.25">
      <c r="A818" s="95" t="s">
        <v>585</v>
      </c>
      <c r="B818" s="96">
        <v>45560.572916666664</v>
      </c>
      <c r="C818" s="21" t="s">
        <v>30</v>
      </c>
      <c r="D818" s="70" t="s">
        <v>17</v>
      </c>
      <c r="E818" s="70" t="s">
        <v>7</v>
      </c>
      <c r="F818" s="96">
        <v>45561.572916666664</v>
      </c>
      <c r="G818" s="96">
        <v>45568.572916666664</v>
      </c>
      <c r="H818" s="97">
        <v>800000000000</v>
      </c>
      <c r="I818" s="98">
        <v>0.75</v>
      </c>
      <c r="J818" s="104">
        <v>210000000000</v>
      </c>
      <c r="K818" s="100">
        <v>0.7</v>
      </c>
      <c r="L818" s="100">
        <v>0.75</v>
      </c>
      <c r="M818" s="103">
        <v>210000000000</v>
      </c>
      <c r="N818" s="100">
        <v>0.75</v>
      </c>
      <c r="O818" s="100">
        <v>0.74285714285714288</v>
      </c>
      <c r="P818" s="102" t="str">
        <f t="shared" ca="1" si="12"/>
        <v>Matured</v>
      </c>
    </row>
    <row r="819" spans="1:16" x14ac:dyDescent="0.25">
      <c r="A819" s="95" t="s">
        <v>586</v>
      </c>
      <c r="B819" s="96">
        <v>45560.572916666664</v>
      </c>
      <c r="C819" s="21" t="s">
        <v>30</v>
      </c>
      <c r="D819" s="70" t="s">
        <v>17</v>
      </c>
      <c r="E819" s="70" t="s">
        <v>10</v>
      </c>
      <c r="F819" s="96">
        <v>45561.572916666664</v>
      </c>
      <c r="G819" s="96">
        <v>45652.572916666664</v>
      </c>
      <c r="H819" s="97">
        <v>140000000000</v>
      </c>
      <c r="I819" s="98">
        <v>1.33</v>
      </c>
      <c r="J819" s="104">
        <v>2000000000</v>
      </c>
      <c r="K819" s="100">
        <v>1</v>
      </c>
      <c r="L819" s="100">
        <v>1</v>
      </c>
      <c r="M819" s="104">
        <v>2000000000</v>
      </c>
      <c r="N819" s="100">
        <v>1</v>
      </c>
      <c r="O819" s="100">
        <v>1</v>
      </c>
      <c r="P819" s="102" t="str">
        <f t="shared" ca="1" si="12"/>
        <v>Matured</v>
      </c>
    </row>
    <row r="820" spans="1:16" x14ac:dyDescent="0.25">
      <c r="A820" s="95" t="s">
        <v>587</v>
      </c>
      <c r="B820" s="96">
        <v>45560.572916666664</v>
      </c>
      <c r="C820" s="21" t="s">
        <v>30</v>
      </c>
      <c r="D820" s="70" t="s">
        <v>17</v>
      </c>
      <c r="E820" s="70" t="s">
        <v>11</v>
      </c>
      <c r="F820" s="96">
        <v>45561.572916666664</v>
      </c>
      <c r="G820" s="96">
        <v>45743.572916666664</v>
      </c>
      <c r="H820" s="97">
        <v>30000000000</v>
      </c>
      <c r="I820" s="98">
        <v>1.38</v>
      </c>
      <c r="J820" s="104">
        <v>2000000000</v>
      </c>
      <c r="K820" s="100">
        <v>1.37</v>
      </c>
      <c r="L820" s="100">
        <v>1.37</v>
      </c>
      <c r="M820" s="103">
        <v>2000000000</v>
      </c>
      <c r="N820" s="100">
        <v>1.37</v>
      </c>
      <c r="O820" s="100">
        <v>1.37</v>
      </c>
      <c r="P820" s="102" t="str">
        <f t="shared" ca="1" si="12"/>
        <v>Matured</v>
      </c>
    </row>
    <row r="821" spans="1:16" x14ac:dyDescent="0.25">
      <c r="A821" s="95" t="s">
        <v>1548</v>
      </c>
      <c r="B821" s="96">
        <v>45560.572916666664</v>
      </c>
      <c r="C821" s="21" t="s">
        <v>30</v>
      </c>
      <c r="D821" s="70" t="s">
        <v>17</v>
      </c>
      <c r="E821" s="70" t="s">
        <v>12</v>
      </c>
      <c r="F821" s="96">
        <v>45561.572916666664</v>
      </c>
      <c r="G821" s="96">
        <v>45925.572916666664</v>
      </c>
      <c r="H821" s="97">
        <v>10000000000</v>
      </c>
      <c r="I821" s="98">
        <v>1.4</v>
      </c>
      <c r="J821" s="104"/>
      <c r="K821" s="100"/>
      <c r="L821" s="100"/>
      <c r="M821" s="103"/>
      <c r="N821" s="100"/>
      <c r="O821" s="100"/>
      <c r="P821" s="102" t="str">
        <f t="shared" ca="1" si="12"/>
        <v>Matured</v>
      </c>
    </row>
    <row r="822" spans="1:16" x14ac:dyDescent="0.25">
      <c r="A822" s="95" t="s">
        <v>1207</v>
      </c>
      <c r="B822" s="96">
        <v>45560.572916666664</v>
      </c>
      <c r="C822" s="21" t="s">
        <v>30</v>
      </c>
      <c r="D822" s="70" t="s">
        <v>16</v>
      </c>
      <c r="E822" s="70" t="s">
        <v>10</v>
      </c>
      <c r="F822" s="96">
        <v>45561.572916666664</v>
      </c>
      <c r="G822" s="96">
        <v>45652.572916666664</v>
      </c>
      <c r="H822" s="97">
        <v>60000000</v>
      </c>
      <c r="I822" s="98">
        <v>1.1200000000000001</v>
      </c>
      <c r="J822" s="104">
        <v>65000000</v>
      </c>
      <c r="K822" s="100">
        <v>0.9</v>
      </c>
      <c r="L822" s="100">
        <v>1.03</v>
      </c>
      <c r="M822" s="103">
        <v>60000000</v>
      </c>
      <c r="N822" s="100">
        <v>1.03</v>
      </c>
      <c r="O822" s="100">
        <v>1.02</v>
      </c>
      <c r="P822" s="102" t="str">
        <f t="shared" ca="1" si="12"/>
        <v>Matured</v>
      </c>
    </row>
    <row r="823" spans="1:16" x14ac:dyDescent="0.25">
      <c r="A823" s="95" t="s">
        <v>1208</v>
      </c>
      <c r="B823" s="96">
        <v>45560.572916666664</v>
      </c>
      <c r="C823" s="21" t="s">
        <v>30</v>
      </c>
      <c r="D823" s="70" t="s">
        <v>16</v>
      </c>
      <c r="E823" s="70" t="s">
        <v>11</v>
      </c>
      <c r="F823" s="96">
        <v>45561.572916666664</v>
      </c>
      <c r="G823" s="96">
        <v>45743.572916666664</v>
      </c>
      <c r="H823" s="97">
        <v>30000000</v>
      </c>
      <c r="I823" s="98">
        <v>1.1599999999999999</v>
      </c>
      <c r="J823" s="104">
        <v>3000000</v>
      </c>
      <c r="K823" s="100">
        <v>1.1599999999999999</v>
      </c>
      <c r="L823" s="100">
        <v>1.1599999999999999</v>
      </c>
      <c r="M823" s="103">
        <v>3000000</v>
      </c>
      <c r="N823" s="100">
        <v>1.1599999999999999</v>
      </c>
      <c r="O823" s="100">
        <v>1.1599999999999999</v>
      </c>
      <c r="P823" s="102" t="str">
        <f t="shared" ca="1" si="12"/>
        <v>Matured</v>
      </c>
    </row>
    <row r="824" spans="1:16" x14ac:dyDescent="0.25">
      <c r="A824" s="95" t="s">
        <v>1209</v>
      </c>
      <c r="B824" s="96">
        <v>45560.572916666664</v>
      </c>
      <c r="C824" s="21" t="s">
        <v>30</v>
      </c>
      <c r="D824" s="70" t="s">
        <v>16</v>
      </c>
      <c r="E824" s="70" t="s">
        <v>12</v>
      </c>
      <c r="F824" s="96">
        <v>45561.572916666664</v>
      </c>
      <c r="G824" s="96">
        <v>45925.572916666664</v>
      </c>
      <c r="H824" s="97">
        <v>30000000</v>
      </c>
      <c r="I824" s="98">
        <v>1.18</v>
      </c>
      <c r="J824" s="104">
        <v>3150000</v>
      </c>
      <c r="K824" s="100">
        <v>1.17</v>
      </c>
      <c r="L824" s="100">
        <v>1.18</v>
      </c>
      <c r="M824" s="103">
        <v>3150000</v>
      </c>
      <c r="N824" s="100">
        <v>1.18</v>
      </c>
      <c r="O824" s="100">
        <v>1.17015873015873</v>
      </c>
      <c r="P824" s="102" t="str">
        <f t="shared" ca="1" si="12"/>
        <v>Matured</v>
      </c>
    </row>
    <row r="825" spans="1:16" x14ac:dyDescent="0.25">
      <c r="A825" s="95" t="s">
        <v>683</v>
      </c>
      <c r="B825" s="96">
        <v>45574.572916666664</v>
      </c>
      <c r="C825" s="21" t="s">
        <v>30</v>
      </c>
      <c r="D825" s="70" t="s">
        <v>17</v>
      </c>
      <c r="E825" s="70" t="s">
        <v>7</v>
      </c>
      <c r="F825" s="96">
        <v>45575.572916666664</v>
      </c>
      <c r="G825" s="96">
        <v>45582.572916666664</v>
      </c>
      <c r="H825" s="97">
        <v>800000000000</v>
      </c>
      <c r="I825" s="98">
        <v>0.75</v>
      </c>
      <c r="J825" s="104">
        <v>412000000000</v>
      </c>
      <c r="K825" s="100">
        <v>0.75</v>
      </c>
      <c r="L825" s="100">
        <v>0.75</v>
      </c>
      <c r="M825" s="103">
        <v>412000000000</v>
      </c>
      <c r="N825" s="100">
        <v>0.75</v>
      </c>
      <c r="O825" s="100">
        <v>0.75</v>
      </c>
      <c r="P825" s="102" t="str">
        <f t="shared" ca="1" si="12"/>
        <v>Matured</v>
      </c>
    </row>
    <row r="826" spans="1:16" x14ac:dyDescent="0.25">
      <c r="A826" s="95" t="s">
        <v>684</v>
      </c>
      <c r="B826" s="96">
        <v>45574.572916666664</v>
      </c>
      <c r="C826" s="21" t="s">
        <v>30</v>
      </c>
      <c r="D826" s="70" t="s">
        <v>17</v>
      </c>
      <c r="E826" s="70" t="s">
        <v>10</v>
      </c>
      <c r="F826" s="96">
        <v>45575.572916666664</v>
      </c>
      <c r="G826" s="96">
        <v>45666.572916666664</v>
      </c>
      <c r="H826" s="97">
        <v>140000000000</v>
      </c>
      <c r="I826" s="98">
        <v>1.33</v>
      </c>
      <c r="J826" s="104">
        <v>57549000000</v>
      </c>
      <c r="K826" s="100">
        <v>1</v>
      </c>
      <c r="L826" s="100">
        <v>1.33</v>
      </c>
      <c r="M826" s="103">
        <v>57549000000</v>
      </c>
      <c r="N826" s="100">
        <v>1.33</v>
      </c>
      <c r="O826" s="100">
        <v>1.3236355106083511</v>
      </c>
      <c r="P826" s="102" t="str">
        <f t="shared" ca="1" si="12"/>
        <v>Matured</v>
      </c>
    </row>
    <row r="827" spans="1:16" x14ac:dyDescent="0.25">
      <c r="A827" s="95" t="s">
        <v>685</v>
      </c>
      <c r="B827" s="96">
        <v>45574.572916666664</v>
      </c>
      <c r="C827" s="21" t="s">
        <v>30</v>
      </c>
      <c r="D827" s="70" t="s">
        <v>17</v>
      </c>
      <c r="E827" s="70" t="s">
        <v>11</v>
      </c>
      <c r="F827" s="96">
        <v>45575.572916666664</v>
      </c>
      <c r="G827" s="96">
        <v>45757.572916666664</v>
      </c>
      <c r="H827" s="97">
        <v>30000000000</v>
      </c>
      <c r="I827" s="98">
        <v>1.38</v>
      </c>
      <c r="J827" s="104">
        <v>2000000000</v>
      </c>
      <c r="K827" s="100">
        <v>0.5</v>
      </c>
      <c r="L827" s="100">
        <v>0.5</v>
      </c>
      <c r="M827" s="103">
        <v>2000000000</v>
      </c>
      <c r="N827" s="100">
        <v>0.5</v>
      </c>
      <c r="O827" s="100">
        <v>0.5</v>
      </c>
      <c r="P827" s="102" t="str">
        <f t="shared" ca="1" si="12"/>
        <v>Matured</v>
      </c>
    </row>
    <row r="828" spans="1:16" x14ac:dyDescent="0.25">
      <c r="A828" s="95" t="s">
        <v>1549</v>
      </c>
      <c r="B828" s="96">
        <v>45574.572916666664</v>
      </c>
      <c r="C828" s="21" t="s">
        <v>30</v>
      </c>
      <c r="D828" s="70" t="s">
        <v>17</v>
      </c>
      <c r="E828" s="70" t="s">
        <v>12</v>
      </c>
      <c r="F828" s="96">
        <v>45575.572916666664</v>
      </c>
      <c r="G828" s="96">
        <v>45939.572916666664</v>
      </c>
      <c r="H828" s="97">
        <v>10000000000</v>
      </c>
      <c r="I828" s="98">
        <v>1.4</v>
      </c>
      <c r="J828" s="104"/>
      <c r="K828" s="100"/>
      <c r="L828" s="100"/>
      <c r="M828" s="103"/>
      <c r="N828" s="100"/>
      <c r="O828" s="100"/>
      <c r="P828" s="102" t="str">
        <f t="shared" ca="1" si="12"/>
        <v>Matured</v>
      </c>
    </row>
    <row r="829" spans="1:16" ht="15" customHeight="1" x14ac:dyDescent="0.25">
      <c r="A829" s="95" t="s">
        <v>1210</v>
      </c>
      <c r="B829" s="96">
        <v>45574.572916666664</v>
      </c>
      <c r="C829" s="21" t="s">
        <v>30</v>
      </c>
      <c r="D829" s="70" t="s">
        <v>16</v>
      </c>
      <c r="E829" s="70" t="s">
        <v>10</v>
      </c>
      <c r="F829" s="96">
        <v>45575.572916666664</v>
      </c>
      <c r="G829" s="96">
        <v>45666.572916666664</v>
      </c>
      <c r="H829" s="97">
        <v>60000000</v>
      </c>
      <c r="I829" s="98">
        <v>1.1200000000000001</v>
      </c>
      <c r="J829" s="104">
        <v>120980000</v>
      </c>
      <c r="K829" s="100">
        <v>0.5</v>
      </c>
      <c r="L829" s="100">
        <v>1.1200000000000001</v>
      </c>
      <c r="M829" s="103">
        <v>60000000</v>
      </c>
      <c r="N829" s="100">
        <v>1.02</v>
      </c>
      <c r="O829" s="100">
        <v>1.023036865597619</v>
      </c>
      <c r="P829" s="102" t="str">
        <f t="shared" ca="1" si="12"/>
        <v>Matured</v>
      </c>
    </row>
    <row r="830" spans="1:16" x14ac:dyDescent="0.25">
      <c r="A830" s="95" t="s">
        <v>1211</v>
      </c>
      <c r="B830" s="96">
        <v>45574.572916666664</v>
      </c>
      <c r="C830" s="21" t="s">
        <v>30</v>
      </c>
      <c r="D830" s="70" t="s">
        <v>16</v>
      </c>
      <c r="E830" s="70" t="s">
        <v>11</v>
      </c>
      <c r="F830" s="96">
        <v>45575.572916666664</v>
      </c>
      <c r="G830" s="96">
        <v>45757.572916666664</v>
      </c>
      <c r="H830" s="97">
        <v>30000000</v>
      </c>
      <c r="I830" s="98">
        <v>1.1599999999999999</v>
      </c>
      <c r="J830" s="104">
        <v>16150000</v>
      </c>
      <c r="K830" s="100">
        <v>0.5</v>
      </c>
      <c r="L830" s="100">
        <v>1.1599999999999999</v>
      </c>
      <c r="M830" s="103">
        <v>16150000</v>
      </c>
      <c r="N830" s="100">
        <v>1.1599999999999999</v>
      </c>
      <c r="O830" s="100">
        <v>1.0944272445820431</v>
      </c>
      <c r="P830" s="102" t="str">
        <f t="shared" ca="1" si="12"/>
        <v>Matured</v>
      </c>
    </row>
    <row r="831" spans="1:16" x14ac:dyDescent="0.25">
      <c r="A831" s="95" t="s">
        <v>1212</v>
      </c>
      <c r="B831" s="96">
        <v>45574.572916666664</v>
      </c>
      <c r="C831" s="21" t="s">
        <v>30</v>
      </c>
      <c r="D831" s="70" t="s">
        <v>16</v>
      </c>
      <c r="E831" s="70" t="s">
        <v>12</v>
      </c>
      <c r="F831" s="96">
        <v>45575.572916666664</v>
      </c>
      <c r="G831" s="96">
        <v>45939.572916666664</v>
      </c>
      <c r="H831" s="97">
        <v>30000000</v>
      </c>
      <c r="I831" s="98">
        <v>1.18</v>
      </c>
      <c r="J831" s="104">
        <v>25200000</v>
      </c>
      <c r="K831" s="100">
        <v>1.18</v>
      </c>
      <c r="L831" s="100">
        <v>1.18</v>
      </c>
      <c r="M831" s="103">
        <v>25200000</v>
      </c>
      <c r="N831" s="100">
        <v>1.18</v>
      </c>
      <c r="O831" s="100">
        <v>1.18</v>
      </c>
      <c r="P831" s="102" t="str">
        <f t="shared" ca="1" si="12"/>
        <v>Matured</v>
      </c>
    </row>
    <row r="832" spans="1:16" x14ac:dyDescent="0.25">
      <c r="A832" s="95" t="s">
        <v>686</v>
      </c>
      <c r="B832" s="96">
        <v>45581.572916666664</v>
      </c>
      <c r="C832" s="21" t="s">
        <v>30</v>
      </c>
      <c r="D832" s="70" t="s">
        <v>17</v>
      </c>
      <c r="E832" s="70" t="s">
        <v>7</v>
      </c>
      <c r="F832" s="96">
        <v>45582.572916666664</v>
      </c>
      <c r="G832" s="96">
        <v>45589.572916666664</v>
      </c>
      <c r="H832" s="97">
        <v>800000000000</v>
      </c>
      <c r="I832" s="98">
        <v>0.75</v>
      </c>
      <c r="J832" s="104">
        <v>322000000000</v>
      </c>
      <c r="K832" s="100">
        <v>0.7</v>
      </c>
      <c r="L832" s="100">
        <v>0.75</v>
      </c>
      <c r="M832" s="103">
        <v>322000000000</v>
      </c>
      <c r="N832" s="100">
        <v>0.75</v>
      </c>
      <c r="O832" s="100">
        <v>0.74378881987577639</v>
      </c>
      <c r="P832" s="102" t="str">
        <f t="shared" ca="1" si="12"/>
        <v>Matured</v>
      </c>
    </row>
    <row r="833" spans="1:16" x14ac:dyDescent="0.25">
      <c r="A833" s="95" t="s">
        <v>687</v>
      </c>
      <c r="B833" s="96">
        <v>45581.572916666664</v>
      </c>
      <c r="C833" s="21" t="s">
        <v>30</v>
      </c>
      <c r="D833" s="70" t="s">
        <v>17</v>
      </c>
      <c r="E833" s="70" t="s">
        <v>10</v>
      </c>
      <c r="F833" s="96">
        <v>45582.572916666664</v>
      </c>
      <c r="G833" s="96">
        <v>45673.572916666664</v>
      </c>
      <c r="H833" s="97">
        <v>140000000000</v>
      </c>
      <c r="I833" s="98">
        <v>1.33</v>
      </c>
      <c r="J833" s="104">
        <v>50000000000</v>
      </c>
      <c r="K833" s="100">
        <v>1.33</v>
      </c>
      <c r="L833" s="100">
        <v>1.33</v>
      </c>
      <c r="M833" s="103">
        <v>50000000000</v>
      </c>
      <c r="N833" s="100">
        <v>1.33</v>
      </c>
      <c r="O833" s="100">
        <v>1.33</v>
      </c>
      <c r="P833" s="102" t="str">
        <f t="shared" ca="1" si="12"/>
        <v>Matured</v>
      </c>
    </row>
    <row r="834" spans="1:16" x14ac:dyDescent="0.25">
      <c r="A834" s="95" t="s">
        <v>1550</v>
      </c>
      <c r="B834" s="96">
        <v>45581.572916666664</v>
      </c>
      <c r="C834" s="21" t="s">
        <v>30</v>
      </c>
      <c r="D834" s="70" t="s">
        <v>17</v>
      </c>
      <c r="E834" s="70" t="s">
        <v>11</v>
      </c>
      <c r="F834" s="96">
        <v>45582.572916666664</v>
      </c>
      <c r="G834" s="96">
        <v>45764.572916666664</v>
      </c>
      <c r="H834" s="97">
        <v>30000000000</v>
      </c>
      <c r="I834" s="98">
        <v>1.38</v>
      </c>
      <c r="J834" s="104"/>
      <c r="K834" s="100"/>
      <c r="L834" s="100"/>
      <c r="M834" s="103"/>
      <c r="N834" s="100"/>
      <c r="O834" s="100"/>
      <c r="P834" s="102" t="str">
        <f t="shared" ca="1" si="12"/>
        <v>Matured</v>
      </c>
    </row>
    <row r="835" spans="1:16" x14ac:dyDescent="0.25">
      <c r="A835" s="95" t="s">
        <v>1551</v>
      </c>
      <c r="B835" s="96">
        <v>45581.572916666664</v>
      </c>
      <c r="C835" s="21" t="s">
        <v>30</v>
      </c>
      <c r="D835" s="70" t="s">
        <v>17</v>
      </c>
      <c r="E835" s="70" t="s">
        <v>12</v>
      </c>
      <c r="F835" s="96">
        <v>45582.572916666664</v>
      </c>
      <c r="G835" s="96">
        <v>45946.572916666664</v>
      </c>
      <c r="H835" s="97">
        <v>10000000000</v>
      </c>
      <c r="I835" s="98">
        <v>1.4</v>
      </c>
      <c r="J835" s="104"/>
      <c r="K835" s="100"/>
      <c r="L835" s="100"/>
      <c r="M835" s="103"/>
      <c r="N835" s="100"/>
      <c r="O835" s="100"/>
      <c r="P835" s="102" t="str">
        <f t="shared" ca="1" si="12"/>
        <v>Matured</v>
      </c>
    </row>
    <row r="836" spans="1:16" x14ac:dyDescent="0.25">
      <c r="A836" s="95" t="s">
        <v>1213</v>
      </c>
      <c r="B836" s="96">
        <v>45581.572916666664</v>
      </c>
      <c r="C836" s="21" t="s">
        <v>30</v>
      </c>
      <c r="D836" s="70" t="s">
        <v>16</v>
      </c>
      <c r="E836" s="70" t="s">
        <v>10</v>
      </c>
      <c r="F836" s="96">
        <v>45582.572916666664</v>
      </c>
      <c r="G836" s="96">
        <v>45673.572916666664</v>
      </c>
      <c r="H836" s="97">
        <v>60000000</v>
      </c>
      <c r="I836" s="98">
        <v>1.1200000000000001</v>
      </c>
      <c r="J836" s="104">
        <v>41750000</v>
      </c>
      <c r="K836" s="100">
        <v>0.95</v>
      </c>
      <c r="L836" s="100">
        <v>1.1000000000000001</v>
      </c>
      <c r="M836" s="103">
        <v>41750000</v>
      </c>
      <c r="N836" s="100">
        <v>1.1000000000000001</v>
      </c>
      <c r="O836" s="100">
        <v>1.023844311377246</v>
      </c>
      <c r="P836" s="102" t="str">
        <f t="shared" ca="1" si="12"/>
        <v>Matured</v>
      </c>
    </row>
    <row r="837" spans="1:16" x14ac:dyDescent="0.25">
      <c r="A837" s="95" t="s">
        <v>1214</v>
      </c>
      <c r="B837" s="96">
        <v>45581.572916666664</v>
      </c>
      <c r="C837" s="21" t="s">
        <v>30</v>
      </c>
      <c r="D837" s="70" t="s">
        <v>16</v>
      </c>
      <c r="E837" s="70" t="s">
        <v>11</v>
      </c>
      <c r="F837" s="96">
        <v>45582.572916666664</v>
      </c>
      <c r="G837" s="96">
        <v>45764.572916666664</v>
      </c>
      <c r="H837" s="97">
        <v>30000000</v>
      </c>
      <c r="I837" s="98">
        <v>1.1599999999999999</v>
      </c>
      <c r="J837" s="104">
        <v>5000000</v>
      </c>
      <c r="K837" s="100">
        <v>1.1599999999999999</v>
      </c>
      <c r="L837" s="100">
        <v>1.1599999999999999</v>
      </c>
      <c r="M837" s="103">
        <v>5000000</v>
      </c>
      <c r="N837" s="100">
        <v>1.1599999999999999</v>
      </c>
      <c r="O837" s="100">
        <v>1.1599999999999999</v>
      </c>
      <c r="P837" s="102" t="str">
        <f t="shared" ref="P837:P900" ca="1" si="13">IF(AND(G837 &gt; TODAY(), M837 &lt;&gt; ""), "Outstanding", "Matured")</f>
        <v>Matured</v>
      </c>
    </row>
    <row r="838" spans="1:16" x14ac:dyDescent="0.25">
      <c r="A838" s="95" t="s">
        <v>1552</v>
      </c>
      <c r="B838" s="96">
        <v>45581.572916666664</v>
      </c>
      <c r="C838" s="21" t="s">
        <v>30</v>
      </c>
      <c r="D838" s="70" t="s">
        <v>16</v>
      </c>
      <c r="E838" s="70" t="s">
        <v>12</v>
      </c>
      <c r="F838" s="96">
        <v>45582.572916666664</v>
      </c>
      <c r="G838" s="96">
        <v>45946.572916666664</v>
      </c>
      <c r="H838" s="97">
        <v>30000000</v>
      </c>
      <c r="I838" s="98">
        <v>1.18</v>
      </c>
      <c r="J838" s="104"/>
      <c r="K838" s="100"/>
      <c r="L838" s="100"/>
      <c r="M838" s="103"/>
      <c r="N838" s="100"/>
      <c r="O838" s="100"/>
      <c r="P838" s="102" t="str">
        <f t="shared" ca="1" si="13"/>
        <v>Matured</v>
      </c>
    </row>
    <row r="839" spans="1:16" x14ac:dyDescent="0.25">
      <c r="A839" s="95" t="s">
        <v>688</v>
      </c>
      <c r="B839" s="96">
        <v>45588.572916666664</v>
      </c>
      <c r="C839" s="21" t="s">
        <v>30</v>
      </c>
      <c r="D839" s="70" t="s">
        <v>17</v>
      </c>
      <c r="E839" s="70" t="s">
        <v>7</v>
      </c>
      <c r="F839" s="96">
        <v>45589.572916666664</v>
      </c>
      <c r="G839" s="96">
        <v>45596.572916666664</v>
      </c>
      <c r="H839" s="97">
        <v>800000000000</v>
      </c>
      <c r="I839" s="98">
        <v>0.75</v>
      </c>
      <c r="J839" s="104">
        <v>412000000000</v>
      </c>
      <c r="K839" s="100">
        <v>0.7</v>
      </c>
      <c r="L839" s="100">
        <v>0.75</v>
      </c>
      <c r="M839" s="103">
        <v>412000000000</v>
      </c>
      <c r="N839" s="100">
        <v>0.75</v>
      </c>
      <c r="O839" s="100">
        <v>0.74514563106796117</v>
      </c>
      <c r="P839" s="102" t="str">
        <f t="shared" ca="1" si="13"/>
        <v>Matured</v>
      </c>
    </row>
    <row r="840" spans="1:16" x14ac:dyDescent="0.25">
      <c r="A840" s="95" t="s">
        <v>689</v>
      </c>
      <c r="B840" s="96">
        <v>45588.572916666664</v>
      </c>
      <c r="C840" s="21" t="s">
        <v>30</v>
      </c>
      <c r="D840" s="70" t="s">
        <v>17</v>
      </c>
      <c r="E840" s="70" t="s">
        <v>10</v>
      </c>
      <c r="F840" s="96">
        <v>45589.572916666664</v>
      </c>
      <c r="G840" s="96">
        <v>45680.572916666664</v>
      </c>
      <c r="H840" s="97">
        <v>140000000000</v>
      </c>
      <c r="I840" s="98">
        <v>1.33</v>
      </c>
      <c r="J840" s="104">
        <v>149000000000</v>
      </c>
      <c r="K840" s="100">
        <v>1</v>
      </c>
      <c r="L840" s="100">
        <v>1.33</v>
      </c>
      <c r="M840" s="103">
        <v>140000000000</v>
      </c>
      <c r="N840" s="100">
        <v>1.33</v>
      </c>
      <c r="O840" s="100">
        <v>1.3100671140939599</v>
      </c>
      <c r="P840" s="102" t="str">
        <f t="shared" ca="1" si="13"/>
        <v>Matured</v>
      </c>
    </row>
    <row r="841" spans="1:16" x14ac:dyDescent="0.25">
      <c r="A841" s="95" t="s">
        <v>1553</v>
      </c>
      <c r="B841" s="96">
        <v>45588.572916666664</v>
      </c>
      <c r="C841" s="21" t="s">
        <v>30</v>
      </c>
      <c r="D841" s="70" t="s">
        <v>17</v>
      </c>
      <c r="E841" s="70" t="s">
        <v>11</v>
      </c>
      <c r="F841" s="96">
        <v>45589.572916666664</v>
      </c>
      <c r="G841" s="96">
        <v>45771.572916666664</v>
      </c>
      <c r="H841" s="97">
        <v>30000000000</v>
      </c>
      <c r="I841" s="98">
        <v>1.38</v>
      </c>
      <c r="J841" s="104"/>
      <c r="K841" s="100"/>
      <c r="L841" s="100"/>
      <c r="M841" s="103"/>
      <c r="N841" s="100"/>
      <c r="O841" s="100"/>
      <c r="P841" s="102" t="str">
        <f t="shared" ca="1" si="13"/>
        <v>Matured</v>
      </c>
    </row>
    <row r="842" spans="1:16" x14ac:dyDescent="0.25">
      <c r="A842" s="95" t="s">
        <v>690</v>
      </c>
      <c r="B842" s="96">
        <v>45588.572916666664</v>
      </c>
      <c r="C842" s="21" t="s">
        <v>30</v>
      </c>
      <c r="D842" s="70" t="s">
        <v>17</v>
      </c>
      <c r="E842" s="70" t="s">
        <v>12</v>
      </c>
      <c r="F842" s="96">
        <v>45589.572916666664</v>
      </c>
      <c r="G842" s="96">
        <v>45953.572916666664</v>
      </c>
      <c r="H842" s="97">
        <v>10000000000</v>
      </c>
      <c r="I842" s="98">
        <v>1.4</v>
      </c>
      <c r="J842" s="104">
        <v>4000000000</v>
      </c>
      <c r="K842" s="100">
        <v>1.4</v>
      </c>
      <c r="L842" s="100">
        <v>1.4</v>
      </c>
      <c r="M842" s="103">
        <v>4000000000</v>
      </c>
      <c r="N842" s="100">
        <v>1.4</v>
      </c>
      <c r="O842" s="100">
        <v>1.4</v>
      </c>
      <c r="P842" s="102" t="str">
        <f t="shared" ca="1" si="13"/>
        <v>Matured</v>
      </c>
    </row>
    <row r="843" spans="1:16" x14ac:dyDescent="0.25">
      <c r="A843" s="95" t="s">
        <v>1215</v>
      </c>
      <c r="B843" s="96">
        <v>45588.572916666664</v>
      </c>
      <c r="C843" s="21" t="s">
        <v>30</v>
      </c>
      <c r="D843" s="70" t="s">
        <v>16</v>
      </c>
      <c r="E843" s="70" t="s">
        <v>10</v>
      </c>
      <c r="F843" s="96">
        <v>45589.572916666664</v>
      </c>
      <c r="G843" s="96">
        <v>45680.572916666664</v>
      </c>
      <c r="H843" s="97">
        <v>60000000</v>
      </c>
      <c r="I843" s="98">
        <v>1.1200000000000001</v>
      </c>
      <c r="J843" s="104">
        <v>99695000</v>
      </c>
      <c r="K843" s="100">
        <v>0.8</v>
      </c>
      <c r="L843" s="100">
        <v>1.1200000000000001</v>
      </c>
      <c r="M843" s="103">
        <v>60000000</v>
      </c>
      <c r="N843" s="100">
        <v>1.0900000000000001</v>
      </c>
      <c r="O843" s="100">
        <v>1.027132754902452</v>
      </c>
      <c r="P843" s="102" t="str">
        <f t="shared" ca="1" si="13"/>
        <v>Matured</v>
      </c>
    </row>
    <row r="844" spans="1:16" x14ac:dyDescent="0.25">
      <c r="A844" s="95" t="s">
        <v>1216</v>
      </c>
      <c r="B844" s="96">
        <v>45588.572916666664</v>
      </c>
      <c r="C844" s="21" t="s">
        <v>30</v>
      </c>
      <c r="D844" s="70" t="s">
        <v>16</v>
      </c>
      <c r="E844" s="70" t="s">
        <v>11</v>
      </c>
      <c r="F844" s="96">
        <v>45589.572916666664</v>
      </c>
      <c r="G844" s="96">
        <v>45771.572916666664</v>
      </c>
      <c r="H844" s="97">
        <v>30000000</v>
      </c>
      <c r="I844" s="98">
        <v>1.1599999999999999</v>
      </c>
      <c r="J844" s="104">
        <v>5000000</v>
      </c>
      <c r="K844" s="100">
        <v>1.1599999999999999</v>
      </c>
      <c r="L844" s="100">
        <v>1.1599999999999999</v>
      </c>
      <c r="M844" s="103">
        <v>5000000</v>
      </c>
      <c r="N844" s="100">
        <v>1.1599999999999999</v>
      </c>
      <c r="O844" s="100">
        <v>1.1599999999999999</v>
      </c>
      <c r="P844" s="102" t="str">
        <f t="shared" ca="1" si="13"/>
        <v>Matured</v>
      </c>
    </row>
    <row r="845" spans="1:16" x14ac:dyDescent="0.25">
      <c r="A845" s="95" t="s">
        <v>1217</v>
      </c>
      <c r="B845" s="96">
        <v>45588.572916666664</v>
      </c>
      <c r="C845" s="21" t="s">
        <v>30</v>
      </c>
      <c r="D845" s="70" t="s">
        <v>16</v>
      </c>
      <c r="E845" s="70" t="s">
        <v>12</v>
      </c>
      <c r="F845" s="96">
        <v>45589.572916666664</v>
      </c>
      <c r="G845" s="96">
        <v>45953.572916666664</v>
      </c>
      <c r="H845" s="97">
        <v>30000000</v>
      </c>
      <c r="I845" s="98">
        <v>1.18</v>
      </c>
      <c r="J845" s="104">
        <v>30000000</v>
      </c>
      <c r="K845" s="100">
        <v>1.18</v>
      </c>
      <c r="L845" s="100">
        <v>1.18</v>
      </c>
      <c r="M845" s="103">
        <v>30000000</v>
      </c>
      <c r="N845" s="100">
        <v>1.18</v>
      </c>
      <c r="O845" s="100">
        <v>1.18</v>
      </c>
      <c r="P845" s="102" t="str">
        <f t="shared" ca="1" si="13"/>
        <v>Matured</v>
      </c>
    </row>
    <row r="846" spans="1:16" x14ac:dyDescent="0.25">
      <c r="A846" s="95" t="s">
        <v>691</v>
      </c>
      <c r="B846" s="96">
        <v>45595.572916666664</v>
      </c>
      <c r="C846" s="21" t="s">
        <v>30</v>
      </c>
      <c r="D846" s="70" t="s">
        <v>17</v>
      </c>
      <c r="E846" s="70" t="s">
        <v>7</v>
      </c>
      <c r="F846" s="96">
        <v>45596.572916666664</v>
      </c>
      <c r="G846" s="96">
        <v>45603.572916666664</v>
      </c>
      <c r="H846" s="97">
        <v>800000000000</v>
      </c>
      <c r="I846" s="98">
        <v>0.75</v>
      </c>
      <c r="J846" s="104">
        <v>130000000000</v>
      </c>
      <c r="K846" s="100">
        <v>0.7</v>
      </c>
      <c r="L846" s="100">
        <v>0.75</v>
      </c>
      <c r="M846" s="103">
        <v>130000000000</v>
      </c>
      <c r="N846" s="100">
        <v>0.75</v>
      </c>
      <c r="O846" s="100">
        <v>0.71923076923076923</v>
      </c>
      <c r="P846" s="102" t="str">
        <f t="shared" ca="1" si="13"/>
        <v>Matured</v>
      </c>
    </row>
    <row r="847" spans="1:16" x14ac:dyDescent="0.25">
      <c r="A847" s="95" t="s">
        <v>692</v>
      </c>
      <c r="B847" s="96">
        <v>45595.572916666664</v>
      </c>
      <c r="C847" s="21" t="s">
        <v>30</v>
      </c>
      <c r="D847" s="70" t="s">
        <v>17</v>
      </c>
      <c r="E847" s="70" t="s">
        <v>10</v>
      </c>
      <c r="F847" s="96">
        <v>45596.572916666664</v>
      </c>
      <c r="G847" s="96">
        <v>45687.572916666664</v>
      </c>
      <c r="H847" s="97">
        <v>140000000000</v>
      </c>
      <c r="I847" s="98">
        <v>1.33</v>
      </c>
      <c r="J847" s="104">
        <v>800000000</v>
      </c>
      <c r="K847" s="100">
        <v>0.5</v>
      </c>
      <c r="L847" s="100">
        <v>1.1000000000000001</v>
      </c>
      <c r="M847" s="103">
        <v>800000000</v>
      </c>
      <c r="N847" s="100">
        <v>1.1000000000000001</v>
      </c>
      <c r="O847" s="100">
        <v>0.65</v>
      </c>
      <c r="P847" s="102" t="str">
        <f t="shared" ca="1" si="13"/>
        <v>Matured</v>
      </c>
    </row>
    <row r="848" spans="1:16" x14ac:dyDescent="0.25">
      <c r="A848" s="95" t="s">
        <v>1554</v>
      </c>
      <c r="B848" s="96">
        <v>45595.572916666664</v>
      </c>
      <c r="C848" s="21" t="s">
        <v>30</v>
      </c>
      <c r="D848" s="70" t="s">
        <v>17</v>
      </c>
      <c r="E848" s="70" t="s">
        <v>11</v>
      </c>
      <c r="F848" s="96">
        <v>45596.572916666664</v>
      </c>
      <c r="G848" s="96">
        <v>45778.572916666664</v>
      </c>
      <c r="H848" s="97">
        <v>30000000000</v>
      </c>
      <c r="I848" s="98">
        <v>1.38</v>
      </c>
      <c r="J848" s="104"/>
      <c r="K848" s="100"/>
      <c r="L848" s="100"/>
      <c r="M848" s="103"/>
      <c r="N848" s="100"/>
      <c r="O848" s="100"/>
      <c r="P848" s="102" t="str">
        <f t="shared" ca="1" si="13"/>
        <v>Matured</v>
      </c>
    </row>
    <row r="849" spans="1:16" x14ac:dyDescent="0.25">
      <c r="A849" s="95" t="s">
        <v>1555</v>
      </c>
      <c r="B849" s="96">
        <v>45595.572916666664</v>
      </c>
      <c r="C849" s="21" t="s">
        <v>30</v>
      </c>
      <c r="D849" s="70" t="s">
        <v>17</v>
      </c>
      <c r="E849" s="70" t="s">
        <v>12</v>
      </c>
      <c r="F849" s="96">
        <v>45596.572916666664</v>
      </c>
      <c r="G849" s="96">
        <v>45960.572916666664</v>
      </c>
      <c r="H849" s="97">
        <v>10000000000</v>
      </c>
      <c r="I849" s="98">
        <v>1.4</v>
      </c>
      <c r="J849" s="104"/>
      <c r="K849" s="100"/>
      <c r="L849" s="100"/>
      <c r="M849" s="103"/>
      <c r="N849" s="100"/>
      <c r="O849" s="100"/>
      <c r="P849" s="102" t="str">
        <f t="shared" ca="1" si="13"/>
        <v>Matured</v>
      </c>
    </row>
    <row r="850" spans="1:16" ht="15" customHeight="1" x14ac:dyDescent="0.25">
      <c r="A850" s="95" t="s">
        <v>1218</v>
      </c>
      <c r="B850" s="96">
        <v>45595.572916666664</v>
      </c>
      <c r="C850" s="21" t="s">
        <v>30</v>
      </c>
      <c r="D850" s="70" t="s">
        <v>16</v>
      </c>
      <c r="E850" s="70" t="s">
        <v>10</v>
      </c>
      <c r="F850" s="96">
        <v>45596.572916666664</v>
      </c>
      <c r="G850" s="96">
        <v>45687.572916666664</v>
      </c>
      <c r="H850" s="97">
        <v>60000000</v>
      </c>
      <c r="I850" s="98">
        <v>1.1200000000000001</v>
      </c>
      <c r="J850" s="104">
        <v>18180000</v>
      </c>
      <c r="K850" s="100">
        <v>0.5</v>
      </c>
      <c r="L850" s="100">
        <v>1.08</v>
      </c>
      <c r="M850" s="103">
        <v>18180000</v>
      </c>
      <c r="N850" s="100">
        <v>1.08</v>
      </c>
      <c r="O850" s="100">
        <v>0.99766776677667757</v>
      </c>
      <c r="P850" s="102" t="str">
        <f t="shared" ca="1" si="13"/>
        <v>Matured</v>
      </c>
    </row>
    <row r="851" spans="1:16" x14ac:dyDescent="0.25">
      <c r="A851" s="95" t="s">
        <v>1556</v>
      </c>
      <c r="B851" s="96">
        <v>45595.572916666664</v>
      </c>
      <c r="C851" s="21" t="s">
        <v>30</v>
      </c>
      <c r="D851" s="70" t="s">
        <v>16</v>
      </c>
      <c r="E851" s="70" t="s">
        <v>11</v>
      </c>
      <c r="F851" s="96">
        <v>45596.572916666664</v>
      </c>
      <c r="G851" s="96">
        <v>45778.572916666664</v>
      </c>
      <c r="H851" s="97">
        <v>30000000</v>
      </c>
      <c r="I851" s="98">
        <v>1.1599999999999999</v>
      </c>
      <c r="J851" s="104"/>
      <c r="K851" s="100"/>
      <c r="L851" s="100"/>
      <c r="M851" s="103"/>
      <c r="N851" s="100"/>
      <c r="O851" s="100"/>
      <c r="P851" s="102" t="str">
        <f t="shared" ca="1" si="13"/>
        <v>Matured</v>
      </c>
    </row>
    <row r="852" spans="1:16" x14ac:dyDescent="0.25">
      <c r="A852" s="95" t="s">
        <v>1219</v>
      </c>
      <c r="B852" s="96">
        <v>45595.572916666664</v>
      </c>
      <c r="C852" s="21" t="s">
        <v>30</v>
      </c>
      <c r="D852" s="70" t="s">
        <v>16</v>
      </c>
      <c r="E852" s="70" t="s">
        <v>12</v>
      </c>
      <c r="F852" s="96">
        <v>45596.572916666664</v>
      </c>
      <c r="G852" s="96">
        <v>45960.572916666664</v>
      </c>
      <c r="H852" s="97">
        <v>30000000</v>
      </c>
      <c r="I852" s="98">
        <v>1.18</v>
      </c>
      <c r="J852" s="104">
        <v>8000000</v>
      </c>
      <c r="K852" s="100">
        <v>1.1599999999999999</v>
      </c>
      <c r="L852" s="100">
        <v>1.18</v>
      </c>
      <c r="M852" s="103">
        <v>8000000</v>
      </c>
      <c r="N852" s="100">
        <v>1.18</v>
      </c>
      <c r="O852" s="100">
        <v>1.1725000000000001</v>
      </c>
      <c r="P852" s="102" t="str">
        <f t="shared" ca="1" si="13"/>
        <v>Matured</v>
      </c>
    </row>
    <row r="853" spans="1:16" x14ac:dyDescent="0.25">
      <c r="A853" s="95" t="s">
        <v>693</v>
      </c>
      <c r="B853" s="96">
        <v>45602</v>
      </c>
      <c r="C853" s="21" t="s">
        <v>30</v>
      </c>
      <c r="D853" s="70" t="s">
        <v>17</v>
      </c>
      <c r="E853" s="70" t="s">
        <v>7</v>
      </c>
      <c r="F853" s="96">
        <v>45603</v>
      </c>
      <c r="G853" s="96">
        <v>45610</v>
      </c>
      <c r="H853" s="97">
        <v>800000000000</v>
      </c>
      <c r="I853" s="98">
        <v>0.75</v>
      </c>
      <c r="J853" s="104">
        <v>383000000000</v>
      </c>
      <c r="K853" s="100">
        <v>0.7</v>
      </c>
      <c r="L853" s="100">
        <v>0.75</v>
      </c>
      <c r="M853" s="103">
        <v>383000000000</v>
      </c>
      <c r="N853" s="100">
        <v>0.75</v>
      </c>
      <c r="O853" s="100">
        <v>0.7199738903394256</v>
      </c>
      <c r="P853" s="102" t="str">
        <f t="shared" ca="1" si="13"/>
        <v>Matured</v>
      </c>
    </row>
    <row r="854" spans="1:16" x14ac:dyDescent="0.25">
      <c r="A854" s="95" t="s">
        <v>694</v>
      </c>
      <c r="B854" s="96">
        <v>45602</v>
      </c>
      <c r="C854" s="21" t="s">
        <v>30</v>
      </c>
      <c r="D854" s="70" t="s">
        <v>17</v>
      </c>
      <c r="E854" s="70" t="s">
        <v>10</v>
      </c>
      <c r="F854" s="96">
        <v>45603</v>
      </c>
      <c r="G854" s="96">
        <v>45694</v>
      </c>
      <c r="H854" s="97">
        <v>140000000000</v>
      </c>
      <c r="I854" s="98">
        <v>1.33</v>
      </c>
      <c r="J854" s="104">
        <v>6200000000</v>
      </c>
      <c r="K854" s="100">
        <v>0.75</v>
      </c>
      <c r="L854" s="100">
        <v>0.75</v>
      </c>
      <c r="M854" s="103">
        <v>6200000000</v>
      </c>
      <c r="N854" s="100">
        <v>0.75</v>
      </c>
      <c r="O854" s="100">
        <v>0.75</v>
      </c>
      <c r="P854" s="102" t="str">
        <f t="shared" ca="1" si="13"/>
        <v>Matured</v>
      </c>
    </row>
    <row r="855" spans="1:16" x14ac:dyDescent="0.25">
      <c r="A855" s="95" t="s">
        <v>695</v>
      </c>
      <c r="B855" s="96">
        <v>45602</v>
      </c>
      <c r="C855" s="21" t="s">
        <v>30</v>
      </c>
      <c r="D855" s="70" t="s">
        <v>17</v>
      </c>
      <c r="E855" s="70" t="s">
        <v>11</v>
      </c>
      <c r="F855" s="96">
        <v>45603</v>
      </c>
      <c r="G855" s="96">
        <v>45785</v>
      </c>
      <c r="H855" s="97">
        <v>30000000000</v>
      </c>
      <c r="I855" s="98">
        <v>1.38</v>
      </c>
      <c r="J855" s="104">
        <v>600000000</v>
      </c>
      <c r="K855" s="100">
        <v>1</v>
      </c>
      <c r="L855" s="100">
        <v>1</v>
      </c>
      <c r="M855" s="103">
        <v>600000000</v>
      </c>
      <c r="N855" s="100">
        <v>1</v>
      </c>
      <c r="O855" s="100">
        <v>1</v>
      </c>
      <c r="P855" s="102" t="str">
        <f t="shared" ca="1" si="13"/>
        <v>Matured</v>
      </c>
    </row>
    <row r="856" spans="1:16" x14ac:dyDescent="0.25">
      <c r="A856" s="95" t="s">
        <v>1557</v>
      </c>
      <c r="B856" s="96">
        <v>45602</v>
      </c>
      <c r="C856" s="21" t="s">
        <v>30</v>
      </c>
      <c r="D856" s="70" t="s">
        <v>17</v>
      </c>
      <c r="E856" s="70" t="s">
        <v>12</v>
      </c>
      <c r="F856" s="96">
        <v>45603</v>
      </c>
      <c r="G856" s="96">
        <v>45967</v>
      </c>
      <c r="H856" s="97">
        <v>10000000000</v>
      </c>
      <c r="I856" s="98">
        <v>1.4</v>
      </c>
      <c r="J856" s="104"/>
      <c r="K856" s="100"/>
      <c r="L856" s="100"/>
      <c r="M856" s="103"/>
      <c r="N856" s="100"/>
      <c r="O856" s="100"/>
      <c r="P856" s="102" t="str">
        <f t="shared" ca="1" si="13"/>
        <v>Matured</v>
      </c>
    </row>
    <row r="857" spans="1:16" ht="15" customHeight="1" x14ac:dyDescent="0.25">
      <c r="A857" s="95" t="s">
        <v>1220</v>
      </c>
      <c r="B857" s="96">
        <v>45602</v>
      </c>
      <c r="C857" s="21" t="s">
        <v>30</v>
      </c>
      <c r="D857" s="70" t="s">
        <v>16</v>
      </c>
      <c r="E857" s="70" t="s">
        <v>10</v>
      </c>
      <c r="F857" s="96">
        <v>45603</v>
      </c>
      <c r="G857" s="96">
        <v>45694</v>
      </c>
      <c r="H857" s="97">
        <v>60000000</v>
      </c>
      <c r="I857" s="98">
        <v>1.1200000000000001</v>
      </c>
      <c r="J857" s="104">
        <v>62380000</v>
      </c>
      <c r="K857" s="100">
        <v>0.7</v>
      </c>
      <c r="L857" s="100">
        <v>1.07</v>
      </c>
      <c r="M857" s="103">
        <v>60000000</v>
      </c>
      <c r="N857" s="100">
        <v>1.07</v>
      </c>
      <c r="O857" s="100">
        <v>1.008977236293684</v>
      </c>
      <c r="P857" s="102" t="str">
        <f t="shared" ca="1" si="13"/>
        <v>Matured</v>
      </c>
    </row>
    <row r="858" spans="1:16" x14ac:dyDescent="0.25">
      <c r="A858" s="95" t="s">
        <v>1221</v>
      </c>
      <c r="B858" s="96">
        <v>45602</v>
      </c>
      <c r="C858" s="21" t="s">
        <v>30</v>
      </c>
      <c r="D858" s="70" t="s">
        <v>16</v>
      </c>
      <c r="E858" s="70" t="s">
        <v>11</v>
      </c>
      <c r="F858" s="96">
        <v>45603</v>
      </c>
      <c r="G858" s="96">
        <v>45785</v>
      </c>
      <c r="H858" s="97">
        <v>30000000</v>
      </c>
      <c r="I858" s="98">
        <v>1.1599999999999999</v>
      </c>
      <c r="J858" s="104">
        <v>150000</v>
      </c>
      <c r="K858" s="100">
        <v>0.8</v>
      </c>
      <c r="L858" s="100">
        <v>0.8</v>
      </c>
      <c r="M858" s="103">
        <v>150000</v>
      </c>
      <c r="N858" s="100">
        <v>0.8</v>
      </c>
      <c r="O858" s="100">
        <v>0.8</v>
      </c>
      <c r="P858" s="102" t="str">
        <f t="shared" ca="1" si="13"/>
        <v>Matured</v>
      </c>
    </row>
    <row r="859" spans="1:16" x14ac:dyDescent="0.25">
      <c r="A859" s="95" t="s">
        <v>1222</v>
      </c>
      <c r="B859" s="96">
        <v>45602</v>
      </c>
      <c r="C859" s="21" t="s">
        <v>30</v>
      </c>
      <c r="D859" s="70" t="s">
        <v>16</v>
      </c>
      <c r="E859" s="70" t="s">
        <v>12</v>
      </c>
      <c r="F859" s="96">
        <v>45603</v>
      </c>
      <c r="G859" s="96">
        <v>45967</v>
      </c>
      <c r="H859" s="97">
        <v>30000000</v>
      </c>
      <c r="I859" s="98">
        <v>1.18</v>
      </c>
      <c r="J859" s="104">
        <v>10300000</v>
      </c>
      <c r="K859" s="100">
        <v>1.17</v>
      </c>
      <c r="L859" s="100">
        <v>1.18</v>
      </c>
      <c r="M859" s="103">
        <v>10300000</v>
      </c>
      <c r="N859" s="100">
        <v>1.18</v>
      </c>
      <c r="O859" s="100">
        <v>1.177766990291262</v>
      </c>
      <c r="P859" s="102" t="str">
        <f t="shared" ca="1" si="13"/>
        <v>Matured</v>
      </c>
    </row>
    <row r="860" spans="1:16" x14ac:dyDescent="0.25">
      <c r="A860" s="95" t="s">
        <v>696</v>
      </c>
      <c r="B860" s="96">
        <v>45616</v>
      </c>
      <c r="C860" s="21" t="s">
        <v>30</v>
      </c>
      <c r="D860" s="70" t="s">
        <v>17</v>
      </c>
      <c r="E860" s="70" t="s">
        <v>7</v>
      </c>
      <c r="F860" s="96">
        <v>45617</v>
      </c>
      <c r="G860" s="96">
        <v>45624</v>
      </c>
      <c r="H860" s="97">
        <v>800000000000</v>
      </c>
      <c r="I860" s="98">
        <v>0.75</v>
      </c>
      <c r="J860" s="104">
        <v>648000000000</v>
      </c>
      <c r="K860" s="100">
        <v>0.7</v>
      </c>
      <c r="L860" s="100">
        <v>0.75</v>
      </c>
      <c r="M860" s="103">
        <v>648000000000</v>
      </c>
      <c r="N860" s="100">
        <v>0.75</v>
      </c>
      <c r="O860" s="100">
        <v>0.73996913580246915</v>
      </c>
      <c r="P860" s="102" t="str">
        <f t="shared" ca="1" si="13"/>
        <v>Matured</v>
      </c>
    </row>
    <row r="861" spans="1:16" x14ac:dyDescent="0.25">
      <c r="A861" s="95" t="s">
        <v>697</v>
      </c>
      <c r="B861" s="96">
        <v>45616</v>
      </c>
      <c r="C861" s="21" t="s">
        <v>30</v>
      </c>
      <c r="D861" s="70" t="s">
        <v>17</v>
      </c>
      <c r="E861" s="70" t="s">
        <v>10</v>
      </c>
      <c r="F861" s="96">
        <v>45617</v>
      </c>
      <c r="G861" s="96">
        <v>45708</v>
      </c>
      <c r="H861" s="97">
        <v>140000000000</v>
      </c>
      <c r="I861" s="98">
        <v>1.33</v>
      </c>
      <c r="J861" s="104">
        <v>145390000000</v>
      </c>
      <c r="K861" s="100"/>
      <c r="L861" s="100">
        <v>1.33</v>
      </c>
      <c r="M861" s="103">
        <v>140000000000</v>
      </c>
      <c r="N861" s="100">
        <v>1.33</v>
      </c>
      <c r="O861" s="100">
        <v>1.3074145402022199</v>
      </c>
      <c r="P861" s="102" t="str">
        <f t="shared" ca="1" si="13"/>
        <v>Matured</v>
      </c>
    </row>
    <row r="862" spans="1:16" x14ac:dyDescent="0.25">
      <c r="A862" s="95" t="s">
        <v>1558</v>
      </c>
      <c r="B862" s="96">
        <v>45616</v>
      </c>
      <c r="C862" s="21" t="s">
        <v>30</v>
      </c>
      <c r="D862" s="70" t="s">
        <v>17</v>
      </c>
      <c r="E862" s="70" t="s">
        <v>11</v>
      </c>
      <c r="F862" s="96">
        <v>45617</v>
      </c>
      <c r="G862" s="96">
        <v>45799</v>
      </c>
      <c r="H862" s="97">
        <v>30000000000</v>
      </c>
      <c r="I862" s="98">
        <v>1.38</v>
      </c>
      <c r="J862" s="104"/>
      <c r="K862" s="100"/>
      <c r="L862" s="100"/>
      <c r="M862" s="103"/>
      <c r="N862" s="100"/>
      <c r="O862" s="100"/>
      <c r="P862" s="102" t="str">
        <f t="shared" ca="1" si="13"/>
        <v>Matured</v>
      </c>
    </row>
    <row r="863" spans="1:16" x14ac:dyDescent="0.25">
      <c r="A863" s="95" t="s">
        <v>1559</v>
      </c>
      <c r="B863" s="96">
        <v>45616</v>
      </c>
      <c r="C863" s="21" t="s">
        <v>30</v>
      </c>
      <c r="D863" s="70" t="s">
        <v>17</v>
      </c>
      <c r="E863" s="70" t="s">
        <v>12</v>
      </c>
      <c r="F863" s="96">
        <v>45617</v>
      </c>
      <c r="G863" s="96">
        <v>45981</v>
      </c>
      <c r="H863" s="97">
        <v>10000000000</v>
      </c>
      <c r="I863" s="98">
        <v>1.4</v>
      </c>
      <c r="J863" s="104"/>
      <c r="K863" s="100"/>
      <c r="L863" s="100"/>
      <c r="M863" s="103"/>
      <c r="N863" s="100"/>
      <c r="O863" s="100"/>
      <c r="P863" s="102" t="str">
        <f t="shared" ca="1" si="13"/>
        <v>Matured</v>
      </c>
    </row>
    <row r="864" spans="1:16" x14ac:dyDescent="0.25">
      <c r="A864" s="95" t="s">
        <v>1223</v>
      </c>
      <c r="B864" s="96">
        <v>45616</v>
      </c>
      <c r="C864" s="21" t="s">
        <v>30</v>
      </c>
      <c r="D864" s="70" t="s">
        <v>16</v>
      </c>
      <c r="E864" s="70" t="s">
        <v>10</v>
      </c>
      <c r="F864" s="96">
        <v>45617</v>
      </c>
      <c r="G864" s="96">
        <v>45708</v>
      </c>
      <c r="H864" s="97">
        <v>60000000</v>
      </c>
      <c r="I864" s="98">
        <v>1.1200000000000001</v>
      </c>
      <c r="J864" s="104">
        <v>136000000</v>
      </c>
      <c r="K864" s="100">
        <v>1.06</v>
      </c>
      <c r="L864" s="100">
        <v>1.06</v>
      </c>
      <c r="M864" s="103">
        <v>60000000</v>
      </c>
      <c r="N864" s="100">
        <v>1.03</v>
      </c>
      <c r="O864" s="100">
        <v>0.93246323529411768</v>
      </c>
      <c r="P864" s="102" t="str">
        <f t="shared" ca="1" si="13"/>
        <v>Matured</v>
      </c>
    </row>
    <row r="865" spans="1:16" x14ac:dyDescent="0.25">
      <c r="A865" s="95" t="s">
        <v>1224</v>
      </c>
      <c r="B865" s="96">
        <v>45616</v>
      </c>
      <c r="C865" s="21" t="s">
        <v>30</v>
      </c>
      <c r="D865" s="70" t="s">
        <v>16</v>
      </c>
      <c r="E865" s="70" t="s">
        <v>11</v>
      </c>
      <c r="F865" s="96">
        <v>45617</v>
      </c>
      <c r="G865" s="96">
        <v>45799</v>
      </c>
      <c r="H865" s="97">
        <v>30000000</v>
      </c>
      <c r="I865" s="98">
        <v>1.1599999999999999</v>
      </c>
      <c r="J865" s="104">
        <v>50000000</v>
      </c>
      <c r="K865" s="100">
        <v>1.1599999999999999</v>
      </c>
      <c r="L865" s="100">
        <v>1.1599999999999999</v>
      </c>
      <c r="M865" s="103">
        <v>30000000</v>
      </c>
      <c r="N865" s="100">
        <v>1.1599999999999999</v>
      </c>
      <c r="O865" s="100">
        <v>1.1599999999999999</v>
      </c>
      <c r="P865" s="102" t="str">
        <f t="shared" ca="1" si="13"/>
        <v>Matured</v>
      </c>
    </row>
    <row r="866" spans="1:16" x14ac:dyDescent="0.25">
      <c r="A866" s="95" t="s">
        <v>1225</v>
      </c>
      <c r="B866" s="96">
        <v>45616</v>
      </c>
      <c r="C866" s="21" t="s">
        <v>30</v>
      </c>
      <c r="D866" s="70" t="s">
        <v>16</v>
      </c>
      <c r="E866" s="70" t="s">
        <v>12</v>
      </c>
      <c r="F866" s="96">
        <v>45617</v>
      </c>
      <c r="G866" s="96">
        <v>45981</v>
      </c>
      <c r="H866" s="97">
        <v>30000000</v>
      </c>
      <c r="I866" s="98">
        <v>1.18</v>
      </c>
      <c r="J866" s="104">
        <v>30000000</v>
      </c>
      <c r="K866" s="100">
        <v>1.18</v>
      </c>
      <c r="L866" s="100">
        <v>1.18</v>
      </c>
      <c r="M866" s="103">
        <v>30000000</v>
      </c>
      <c r="N866" s="100">
        <v>1.18</v>
      </c>
      <c r="O866" s="100">
        <v>1.18</v>
      </c>
      <c r="P866" s="102" t="str">
        <f t="shared" ca="1" si="13"/>
        <v>Matured</v>
      </c>
    </row>
    <row r="867" spans="1:16" x14ac:dyDescent="0.25">
      <c r="A867" s="95" t="s">
        <v>698</v>
      </c>
      <c r="B867" s="96">
        <v>45623</v>
      </c>
      <c r="C867" s="21" t="s">
        <v>30</v>
      </c>
      <c r="D867" s="70" t="s">
        <v>17</v>
      </c>
      <c r="E867" s="70" t="s">
        <v>7</v>
      </c>
      <c r="F867" s="96">
        <v>45624</v>
      </c>
      <c r="G867" s="96">
        <v>45631</v>
      </c>
      <c r="H867" s="97">
        <v>800000000000</v>
      </c>
      <c r="I867" s="98">
        <v>0.75</v>
      </c>
      <c r="J867" s="104">
        <v>542000000000</v>
      </c>
      <c r="K867" s="100">
        <v>0.7</v>
      </c>
      <c r="L867" s="100">
        <v>0.75</v>
      </c>
      <c r="M867" s="103">
        <v>542000000000</v>
      </c>
      <c r="N867" s="100">
        <v>0.75</v>
      </c>
      <c r="O867" s="100">
        <v>0.75</v>
      </c>
      <c r="P867" s="102" t="str">
        <f t="shared" ca="1" si="13"/>
        <v>Matured</v>
      </c>
    </row>
    <row r="868" spans="1:16" x14ac:dyDescent="0.25">
      <c r="A868" s="95" t="s">
        <v>699</v>
      </c>
      <c r="B868" s="96">
        <v>45623</v>
      </c>
      <c r="C868" s="21" t="s">
        <v>30</v>
      </c>
      <c r="D868" s="70" t="s">
        <v>17</v>
      </c>
      <c r="E868" s="70" t="s">
        <v>10</v>
      </c>
      <c r="F868" s="96">
        <v>45624</v>
      </c>
      <c r="G868" s="96">
        <v>45715</v>
      </c>
      <c r="H868" s="97">
        <v>140000000000</v>
      </c>
      <c r="I868" s="98">
        <v>1.33</v>
      </c>
      <c r="J868" s="104">
        <v>100000000000</v>
      </c>
      <c r="K868" s="100">
        <v>1.33</v>
      </c>
      <c r="L868" s="100">
        <v>1.33</v>
      </c>
      <c r="M868" s="103">
        <v>100000000000</v>
      </c>
      <c r="N868" s="100">
        <v>1.33</v>
      </c>
      <c r="O868" s="100">
        <v>1.33</v>
      </c>
      <c r="P868" s="102" t="str">
        <f t="shared" ca="1" si="13"/>
        <v>Matured</v>
      </c>
    </row>
    <row r="869" spans="1:16" x14ac:dyDescent="0.25">
      <c r="A869" s="95" t="s">
        <v>1560</v>
      </c>
      <c r="B869" s="96">
        <v>45623</v>
      </c>
      <c r="C869" s="21" t="s">
        <v>30</v>
      </c>
      <c r="D869" s="70" t="s">
        <v>17</v>
      </c>
      <c r="E869" s="70" t="s">
        <v>11</v>
      </c>
      <c r="F869" s="96">
        <v>45624</v>
      </c>
      <c r="G869" s="96">
        <v>45806</v>
      </c>
      <c r="H869" s="97">
        <v>30000000000</v>
      </c>
      <c r="I869" s="98">
        <v>1.38</v>
      </c>
      <c r="J869" s="104"/>
      <c r="K869" s="100"/>
      <c r="L869" s="100"/>
      <c r="M869" s="103"/>
      <c r="N869" s="100"/>
      <c r="O869" s="100"/>
      <c r="P869" s="102" t="str">
        <f t="shared" ca="1" si="13"/>
        <v>Matured</v>
      </c>
    </row>
    <row r="870" spans="1:16" x14ac:dyDescent="0.25">
      <c r="A870" s="95" t="s">
        <v>1561</v>
      </c>
      <c r="B870" s="96">
        <v>45623</v>
      </c>
      <c r="C870" s="21" t="s">
        <v>30</v>
      </c>
      <c r="D870" s="70" t="s">
        <v>17</v>
      </c>
      <c r="E870" s="70" t="s">
        <v>12</v>
      </c>
      <c r="F870" s="96">
        <v>45624</v>
      </c>
      <c r="G870" s="96">
        <v>45988</v>
      </c>
      <c r="H870" s="97">
        <v>10000000000</v>
      </c>
      <c r="I870" s="98">
        <v>1.4</v>
      </c>
      <c r="J870" s="104"/>
      <c r="K870" s="100"/>
      <c r="L870" s="100"/>
      <c r="M870" s="103"/>
      <c r="N870" s="100"/>
      <c r="O870" s="100"/>
      <c r="P870" s="102" t="str">
        <f t="shared" ca="1" si="13"/>
        <v>Matured</v>
      </c>
    </row>
    <row r="871" spans="1:16" ht="15" customHeight="1" x14ac:dyDescent="0.25">
      <c r="A871" s="95" t="s">
        <v>1226</v>
      </c>
      <c r="B871" s="96">
        <v>45623</v>
      </c>
      <c r="C871" s="21" t="s">
        <v>30</v>
      </c>
      <c r="D871" s="70" t="s">
        <v>16</v>
      </c>
      <c r="E871" s="70" t="s">
        <v>10</v>
      </c>
      <c r="F871" s="96">
        <v>45624</v>
      </c>
      <c r="G871" s="96">
        <v>45715</v>
      </c>
      <c r="H871" s="97">
        <v>60000000</v>
      </c>
      <c r="I871" s="98">
        <v>1.1200000000000001</v>
      </c>
      <c r="J871" s="104">
        <v>133600000</v>
      </c>
      <c r="K871" s="100">
        <v>0.5</v>
      </c>
      <c r="L871" s="100">
        <v>1.02</v>
      </c>
      <c r="M871" s="103">
        <v>60000000</v>
      </c>
      <c r="N871" s="100">
        <v>1.02</v>
      </c>
      <c r="O871" s="100">
        <v>1.0029940119760481</v>
      </c>
      <c r="P871" s="102" t="str">
        <f t="shared" ca="1" si="13"/>
        <v>Matured</v>
      </c>
    </row>
    <row r="872" spans="1:16" x14ac:dyDescent="0.25">
      <c r="A872" s="95" t="s">
        <v>1227</v>
      </c>
      <c r="B872" s="96">
        <v>45623</v>
      </c>
      <c r="C872" s="21" t="s">
        <v>30</v>
      </c>
      <c r="D872" s="70" t="s">
        <v>16</v>
      </c>
      <c r="E872" s="70" t="s">
        <v>11</v>
      </c>
      <c r="F872" s="96">
        <v>45624</v>
      </c>
      <c r="G872" s="96">
        <v>45806</v>
      </c>
      <c r="H872" s="97">
        <v>30000000</v>
      </c>
      <c r="I872" s="98">
        <v>1.1599999999999999</v>
      </c>
      <c r="J872" s="104">
        <v>32150000</v>
      </c>
      <c r="K872" s="100">
        <v>1.1499999999999999</v>
      </c>
      <c r="L872" s="100">
        <v>1.1599999999999999</v>
      </c>
      <c r="M872" s="103">
        <v>30000000</v>
      </c>
      <c r="N872" s="100">
        <v>1.1499999999999999</v>
      </c>
      <c r="O872" s="100">
        <v>1.150637636080871</v>
      </c>
      <c r="P872" s="102" t="str">
        <f t="shared" ca="1" si="13"/>
        <v>Matured</v>
      </c>
    </row>
    <row r="873" spans="1:16" x14ac:dyDescent="0.25">
      <c r="A873" s="95" t="s">
        <v>1228</v>
      </c>
      <c r="B873" s="96">
        <v>45623</v>
      </c>
      <c r="C873" s="21" t="s">
        <v>30</v>
      </c>
      <c r="D873" s="70" t="s">
        <v>16</v>
      </c>
      <c r="E873" s="70" t="s">
        <v>12</v>
      </c>
      <c r="F873" s="96">
        <v>45624</v>
      </c>
      <c r="G873" s="96">
        <v>45988</v>
      </c>
      <c r="H873" s="97">
        <v>30000000</v>
      </c>
      <c r="I873" s="98">
        <v>1.18</v>
      </c>
      <c r="J873" s="104">
        <v>16200000</v>
      </c>
      <c r="K873" s="100">
        <v>1</v>
      </c>
      <c r="L873" s="100">
        <v>1.18</v>
      </c>
      <c r="M873" s="103">
        <v>16200000</v>
      </c>
      <c r="N873" s="100">
        <v>1.18</v>
      </c>
      <c r="O873" s="100">
        <v>1.1111111111111109</v>
      </c>
      <c r="P873" s="102" t="str">
        <f t="shared" ca="1" si="13"/>
        <v>Matured</v>
      </c>
    </row>
    <row r="874" spans="1:16" x14ac:dyDescent="0.25">
      <c r="A874" s="95" t="s">
        <v>700</v>
      </c>
      <c r="B874" s="96">
        <v>45630</v>
      </c>
      <c r="C874" s="21" t="s">
        <v>30</v>
      </c>
      <c r="D874" s="70" t="s">
        <v>17</v>
      </c>
      <c r="E874" s="70" t="s">
        <v>7</v>
      </c>
      <c r="F874" s="96">
        <v>45631</v>
      </c>
      <c r="G874" s="96">
        <v>45638</v>
      </c>
      <c r="H874" s="97">
        <v>800000000000</v>
      </c>
      <c r="I874" s="98">
        <v>0.75</v>
      </c>
      <c r="J874" s="104">
        <v>460000000000</v>
      </c>
      <c r="K874" s="100">
        <v>0.75</v>
      </c>
      <c r="L874" s="100">
        <v>0.75</v>
      </c>
      <c r="M874" s="103">
        <v>460000000000</v>
      </c>
      <c r="N874" s="100">
        <v>0.75</v>
      </c>
      <c r="O874" s="100">
        <v>0.99628252788104088</v>
      </c>
      <c r="P874" s="102" t="str">
        <f t="shared" ca="1" si="13"/>
        <v>Matured</v>
      </c>
    </row>
    <row r="875" spans="1:16" x14ac:dyDescent="0.25">
      <c r="A875" s="95" t="s">
        <v>701</v>
      </c>
      <c r="B875" s="96">
        <v>45630</v>
      </c>
      <c r="C875" s="21" t="s">
        <v>30</v>
      </c>
      <c r="D875" s="70" t="s">
        <v>17</v>
      </c>
      <c r="E875" s="70" t="s">
        <v>10</v>
      </c>
      <c r="F875" s="96">
        <v>45631</v>
      </c>
      <c r="G875" s="96">
        <v>45722</v>
      </c>
      <c r="H875" s="97">
        <v>140000000000</v>
      </c>
      <c r="I875" s="98">
        <v>1.33</v>
      </c>
      <c r="J875" s="104">
        <v>140000000000</v>
      </c>
      <c r="K875" s="100">
        <v>1.33</v>
      </c>
      <c r="L875" s="100">
        <v>1.33</v>
      </c>
      <c r="M875" s="103">
        <v>140000000000</v>
      </c>
      <c r="N875" s="100">
        <v>1.33</v>
      </c>
      <c r="O875" s="100">
        <v>1.327524752475248</v>
      </c>
      <c r="P875" s="102" t="str">
        <f t="shared" ca="1" si="13"/>
        <v>Matured</v>
      </c>
    </row>
    <row r="876" spans="1:16" x14ac:dyDescent="0.25">
      <c r="A876" s="95" t="s">
        <v>1562</v>
      </c>
      <c r="B876" s="96">
        <v>45630</v>
      </c>
      <c r="C876" s="21" t="s">
        <v>30</v>
      </c>
      <c r="D876" s="70" t="s">
        <v>17</v>
      </c>
      <c r="E876" s="70" t="s">
        <v>11</v>
      </c>
      <c r="F876" s="96">
        <v>45631</v>
      </c>
      <c r="G876" s="96">
        <v>45813</v>
      </c>
      <c r="H876" s="97">
        <v>30000000000</v>
      </c>
      <c r="I876" s="98">
        <v>1.38</v>
      </c>
      <c r="J876" s="104"/>
      <c r="K876" s="100"/>
      <c r="L876" s="100"/>
      <c r="M876" s="103"/>
      <c r="N876" s="100"/>
      <c r="O876" s="100"/>
      <c r="P876" s="102" t="str">
        <f t="shared" ca="1" si="13"/>
        <v>Matured</v>
      </c>
    </row>
    <row r="877" spans="1:16" x14ac:dyDescent="0.25">
      <c r="A877" s="95" t="s">
        <v>1563</v>
      </c>
      <c r="B877" s="96">
        <v>45630</v>
      </c>
      <c r="C877" s="21" t="s">
        <v>30</v>
      </c>
      <c r="D877" s="70" t="s">
        <v>17</v>
      </c>
      <c r="E877" s="70" t="s">
        <v>12</v>
      </c>
      <c r="F877" s="96">
        <v>45631</v>
      </c>
      <c r="G877" s="96">
        <v>45995</v>
      </c>
      <c r="H877" s="97">
        <v>10000000000</v>
      </c>
      <c r="I877" s="98">
        <v>1.4</v>
      </c>
      <c r="J877" s="104"/>
      <c r="K877" s="100"/>
      <c r="L877" s="100"/>
      <c r="M877" s="103"/>
      <c r="N877" s="100"/>
      <c r="O877" s="100"/>
      <c r="P877" s="102" t="str">
        <f t="shared" ca="1" si="13"/>
        <v>Matured</v>
      </c>
    </row>
    <row r="878" spans="1:16" x14ac:dyDescent="0.25">
      <c r="A878" s="95" t="s">
        <v>1229</v>
      </c>
      <c r="B878" s="96">
        <v>45630</v>
      </c>
      <c r="C878" s="21" t="s">
        <v>30</v>
      </c>
      <c r="D878" s="70" t="s">
        <v>16</v>
      </c>
      <c r="E878" s="70" t="s">
        <v>10</v>
      </c>
      <c r="F878" s="96">
        <v>45631</v>
      </c>
      <c r="G878" s="96">
        <v>45722</v>
      </c>
      <c r="H878" s="97">
        <v>60000000</v>
      </c>
      <c r="I878" s="98">
        <v>1.1200000000000001</v>
      </c>
      <c r="J878" s="104">
        <v>195000000</v>
      </c>
      <c r="K878" s="100">
        <v>1.01</v>
      </c>
      <c r="L878" s="100">
        <v>1.1200000000000001</v>
      </c>
      <c r="M878" s="103">
        <v>60000000</v>
      </c>
      <c r="N878" s="100">
        <v>1.01</v>
      </c>
      <c r="O878" s="100">
        <v>1.0438461538461541</v>
      </c>
      <c r="P878" s="102" t="str">
        <f t="shared" ca="1" si="13"/>
        <v>Matured</v>
      </c>
    </row>
    <row r="879" spans="1:16" x14ac:dyDescent="0.25">
      <c r="A879" s="95" t="s">
        <v>1230</v>
      </c>
      <c r="B879" s="96">
        <v>45630</v>
      </c>
      <c r="C879" s="21" t="s">
        <v>30</v>
      </c>
      <c r="D879" s="70" t="s">
        <v>16</v>
      </c>
      <c r="E879" s="70" t="s">
        <v>11</v>
      </c>
      <c r="F879" s="96">
        <v>45631</v>
      </c>
      <c r="G879" s="96">
        <v>45813</v>
      </c>
      <c r="H879" s="97">
        <v>30000000</v>
      </c>
      <c r="I879" s="98">
        <v>1.1599999999999999</v>
      </c>
      <c r="J879" s="104">
        <v>42050000</v>
      </c>
      <c r="K879" s="100">
        <v>1.1499999999999999</v>
      </c>
      <c r="L879" s="100">
        <v>1.1599999999999999</v>
      </c>
      <c r="M879" s="103">
        <v>30000000</v>
      </c>
      <c r="N879" s="100">
        <v>1.1599999999999999</v>
      </c>
      <c r="O879" s="100">
        <v>1.155243757431629</v>
      </c>
      <c r="P879" s="102" t="str">
        <f t="shared" ca="1" si="13"/>
        <v>Matured</v>
      </c>
    </row>
    <row r="880" spans="1:16" x14ac:dyDescent="0.25">
      <c r="A880" s="95" t="s">
        <v>1231</v>
      </c>
      <c r="B880" s="96">
        <v>45630</v>
      </c>
      <c r="C880" s="21" t="s">
        <v>30</v>
      </c>
      <c r="D880" s="70" t="s">
        <v>16</v>
      </c>
      <c r="E880" s="70" t="s">
        <v>12</v>
      </c>
      <c r="F880" s="96">
        <v>45631</v>
      </c>
      <c r="G880" s="96">
        <v>45995</v>
      </c>
      <c r="H880" s="97">
        <v>30000000</v>
      </c>
      <c r="I880" s="98">
        <v>1.18</v>
      </c>
      <c r="J880" s="104">
        <v>150000</v>
      </c>
      <c r="K880" s="100">
        <v>1.18</v>
      </c>
      <c r="L880" s="100">
        <v>1.18</v>
      </c>
      <c r="M880" s="103">
        <v>150000</v>
      </c>
      <c r="N880" s="100">
        <v>1.18</v>
      </c>
      <c r="O880" s="100">
        <v>1.18</v>
      </c>
      <c r="P880" s="102" t="str">
        <f t="shared" ca="1" si="13"/>
        <v>Matured</v>
      </c>
    </row>
    <row r="881" spans="1:16" x14ac:dyDescent="0.25">
      <c r="A881" s="95" t="s">
        <v>702</v>
      </c>
      <c r="B881" s="96">
        <v>45637</v>
      </c>
      <c r="C881" s="21" t="s">
        <v>30</v>
      </c>
      <c r="D881" s="70" t="s">
        <v>17</v>
      </c>
      <c r="E881" s="70" t="s">
        <v>7</v>
      </c>
      <c r="F881" s="96">
        <v>45638</v>
      </c>
      <c r="G881" s="96">
        <v>45645</v>
      </c>
      <c r="H881" s="97">
        <v>800000000000</v>
      </c>
      <c r="I881" s="98">
        <v>1</v>
      </c>
      <c r="J881" s="104">
        <v>538000000000</v>
      </c>
      <c r="K881" s="100">
        <v>0.75</v>
      </c>
      <c r="L881" s="100">
        <v>1</v>
      </c>
      <c r="M881" s="103">
        <v>538000000000</v>
      </c>
      <c r="N881" s="100">
        <v>0.75</v>
      </c>
      <c r="O881" s="100">
        <v>1</v>
      </c>
      <c r="P881" s="102" t="str">
        <f t="shared" ca="1" si="13"/>
        <v>Matured</v>
      </c>
    </row>
    <row r="882" spans="1:16" x14ac:dyDescent="0.25">
      <c r="A882" s="95" t="s">
        <v>703</v>
      </c>
      <c r="B882" s="96">
        <v>45637</v>
      </c>
      <c r="C882" s="21" t="s">
        <v>30</v>
      </c>
      <c r="D882" s="70" t="s">
        <v>17</v>
      </c>
      <c r="E882" s="70" t="s">
        <v>10</v>
      </c>
      <c r="F882" s="96">
        <v>45638</v>
      </c>
      <c r="G882" s="96">
        <v>45729</v>
      </c>
      <c r="H882" s="97">
        <v>140000000000</v>
      </c>
      <c r="I882" s="98">
        <v>1.33</v>
      </c>
      <c r="J882" s="104">
        <v>50500000000</v>
      </c>
      <c r="K882" s="100">
        <v>1</v>
      </c>
      <c r="L882" s="100">
        <v>1.33</v>
      </c>
      <c r="M882" s="103">
        <v>50500000000</v>
      </c>
      <c r="N882" s="100">
        <v>1.33</v>
      </c>
      <c r="O882" s="100">
        <v>1.33</v>
      </c>
      <c r="P882" s="102" t="str">
        <f t="shared" ca="1" si="13"/>
        <v>Matured</v>
      </c>
    </row>
    <row r="883" spans="1:16" x14ac:dyDescent="0.25">
      <c r="A883" s="95" t="s">
        <v>1564</v>
      </c>
      <c r="B883" s="96">
        <v>45637</v>
      </c>
      <c r="C883" s="21" t="s">
        <v>30</v>
      </c>
      <c r="D883" s="70" t="s">
        <v>17</v>
      </c>
      <c r="E883" s="70" t="s">
        <v>11</v>
      </c>
      <c r="F883" s="96">
        <v>45638</v>
      </c>
      <c r="G883" s="96">
        <v>45820</v>
      </c>
      <c r="H883" s="97">
        <v>30000000000</v>
      </c>
      <c r="I883" s="98">
        <v>1.38</v>
      </c>
      <c r="J883" s="104"/>
      <c r="K883" s="100"/>
      <c r="L883" s="100"/>
      <c r="M883" s="103"/>
      <c r="N883" s="100"/>
      <c r="O883" s="100"/>
      <c r="P883" s="102" t="str">
        <f t="shared" ca="1" si="13"/>
        <v>Matured</v>
      </c>
    </row>
    <row r="884" spans="1:16" ht="15" customHeight="1" x14ac:dyDescent="0.25">
      <c r="A884" s="95" t="s">
        <v>1232</v>
      </c>
      <c r="B884" s="96">
        <v>45637</v>
      </c>
      <c r="C884" s="21" t="s">
        <v>30</v>
      </c>
      <c r="D884" s="70" t="s">
        <v>16</v>
      </c>
      <c r="E884" s="70" t="s">
        <v>10</v>
      </c>
      <c r="F884" s="96">
        <v>45638</v>
      </c>
      <c r="G884" s="96">
        <v>45729</v>
      </c>
      <c r="H884" s="97">
        <v>60000000</v>
      </c>
      <c r="I884" s="98">
        <v>1.1200000000000001</v>
      </c>
      <c r="J884" s="104">
        <v>184780000</v>
      </c>
      <c r="K884" s="100">
        <v>0.3</v>
      </c>
      <c r="L884" s="100">
        <v>1.1000000000000001</v>
      </c>
      <c r="M884" s="103">
        <v>60000000</v>
      </c>
      <c r="N884" s="100">
        <v>0.99</v>
      </c>
      <c r="O884" s="100">
        <v>0.99463578309340828</v>
      </c>
      <c r="P884" s="102" t="str">
        <f t="shared" ca="1" si="13"/>
        <v>Matured</v>
      </c>
    </row>
    <row r="885" spans="1:16" x14ac:dyDescent="0.25">
      <c r="A885" s="95" t="s">
        <v>1233</v>
      </c>
      <c r="B885" s="96">
        <v>45637</v>
      </c>
      <c r="C885" s="21" t="s">
        <v>30</v>
      </c>
      <c r="D885" s="70" t="s">
        <v>16</v>
      </c>
      <c r="E885" s="70" t="s">
        <v>11</v>
      </c>
      <c r="F885" s="96">
        <v>45638</v>
      </c>
      <c r="G885" s="96">
        <v>45820</v>
      </c>
      <c r="H885" s="97">
        <v>30000000</v>
      </c>
      <c r="I885" s="98">
        <v>1.1599999999999999</v>
      </c>
      <c r="J885" s="104">
        <v>46120000</v>
      </c>
      <c r="K885" s="100">
        <v>1.1200000000000001</v>
      </c>
      <c r="L885" s="100">
        <v>1.1599999999999999</v>
      </c>
      <c r="M885" s="103">
        <v>30000000</v>
      </c>
      <c r="N885" s="100">
        <v>1.66</v>
      </c>
      <c r="O885" s="100">
        <v>1.1380745880312231</v>
      </c>
      <c r="P885" s="102" t="str">
        <f t="shared" ca="1" si="13"/>
        <v>Matured</v>
      </c>
    </row>
    <row r="886" spans="1:16" x14ac:dyDescent="0.25">
      <c r="A886" s="95" t="s">
        <v>1234</v>
      </c>
      <c r="B886" s="96">
        <v>45637</v>
      </c>
      <c r="C886" s="21" t="s">
        <v>30</v>
      </c>
      <c r="D886" s="70" t="s">
        <v>16</v>
      </c>
      <c r="E886" s="70" t="s">
        <v>12</v>
      </c>
      <c r="F886" s="96">
        <v>45638</v>
      </c>
      <c r="G886" s="96">
        <v>46002</v>
      </c>
      <c r="H886" s="97">
        <v>30000000</v>
      </c>
      <c r="I886" s="98">
        <v>1.18</v>
      </c>
      <c r="J886" s="104">
        <v>33000000</v>
      </c>
      <c r="K886" s="100">
        <v>1.18</v>
      </c>
      <c r="L886" s="100">
        <v>1.18</v>
      </c>
      <c r="M886" s="103">
        <v>33000000</v>
      </c>
      <c r="N886" s="100">
        <v>1.18</v>
      </c>
      <c r="O886" s="100">
        <v>1.18</v>
      </c>
      <c r="P886" s="102" t="str">
        <f t="shared" ca="1" si="13"/>
        <v>Matured</v>
      </c>
    </row>
    <row r="887" spans="1:16" x14ac:dyDescent="0.25">
      <c r="A887" s="95" t="s">
        <v>704</v>
      </c>
      <c r="B887" s="96">
        <v>45644</v>
      </c>
      <c r="C887" s="21" t="s">
        <v>30</v>
      </c>
      <c r="D887" s="70" t="s">
        <v>17</v>
      </c>
      <c r="E887" s="70" t="s">
        <v>7</v>
      </c>
      <c r="F887" s="96">
        <v>45645</v>
      </c>
      <c r="G887" s="96">
        <v>45652</v>
      </c>
      <c r="H887" s="97">
        <v>800000000000</v>
      </c>
      <c r="I887" s="98">
        <v>1</v>
      </c>
      <c r="J887" s="104">
        <v>448000000000</v>
      </c>
      <c r="K887" s="100">
        <v>1</v>
      </c>
      <c r="L887" s="100">
        <v>1</v>
      </c>
      <c r="M887" s="103">
        <v>448000000000</v>
      </c>
      <c r="N887" s="100">
        <v>1</v>
      </c>
      <c r="O887" s="100">
        <v>1</v>
      </c>
      <c r="P887" s="102" t="str">
        <f t="shared" ca="1" si="13"/>
        <v>Matured</v>
      </c>
    </row>
    <row r="888" spans="1:16" x14ac:dyDescent="0.25">
      <c r="A888" s="95" t="s">
        <v>705</v>
      </c>
      <c r="B888" s="96">
        <v>45644</v>
      </c>
      <c r="C888" s="21" t="s">
        <v>30</v>
      </c>
      <c r="D888" s="70" t="s">
        <v>17</v>
      </c>
      <c r="E888" s="70" t="s">
        <v>10</v>
      </c>
      <c r="F888" s="96">
        <v>45645</v>
      </c>
      <c r="G888" s="96">
        <v>45736</v>
      </c>
      <c r="H888" s="97">
        <v>140000000000</v>
      </c>
      <c r="I888" s="98">
        <v>1.33</v>
      </c>
      <c r="J888" s="104">
        <v>10000000000</v>
      </c>
      <c r="K888" s="100">
        <v>1.33</v>
      </c>
      <c r="L888" s="100">
        <v>1.33</v>
      </c>
      <c r="M888" s="103">
        <v>10000000000</v>
      </c>
      <c r="N888" s="100">
        <v>1.33</v>
      </c>
      <c r="O888" s="100">
        <v>1</v>
      </c>
      <c r="P888" s="102" t="str">
        <f t="shared" ca="1" si="13"/>
        <v>Matured</v>
      </c>
    </row>
    <row r="889" spans="1:16" x14ac:dyDescent="0.25">
      <c r="A889" s="95" t="s">
        <v>1565</v>
      </c>
      <c r="B889" s="96">
        <v>45644</v>
      </c>
      <c r="C889" s="21" t="s">
        <v>30</v>
      </c>
      <c r="D889" s="70" t="s">
        <v>17</v>
      </c>
      <c r="E889" s="70" t="s">
        <v>11</v>
      </c>
      <c r="F889" s="96">
        <v>45645</v>
      </c>
      <c r="G889" s="96">
        <v>45827</v>
      </c>
      <c r="H889" s="97">
        <v>30000000000</v>
      </c>
      <c r="I889" s="98">
        <v>1.38</v>
      </c>
      <c r="J889" s="104"/>
      <c r="K889" s="100"/>
      <c r="L889" s="100"/>
      <c r="M889" s="103"/>
      <c r="N889" s="100"/>
      <c r="O889" s="100"/>
      <c r="P889" s="102" t="str">
        <f t="shared" ca="1" si="13"/>
        <v>Matured</v>
      </c>
    </row>
    <row r="890" spans="1:16" x14ac:dyDescent="0.25">
      <c r="A890" s="95" t="s">
        <v>1235</v>
      </c>
      <c r="B890" s="96">
        <v>45644</v>
      </c>
      <c r="C890" s="21" t="s">
        <v>30</v>
      </c>
      <c r="D890" s="70" t="s">
        <v>16</v>
      </c>
      <c r="E890" s="70" t="s">
        <v>10</v>
      </c>
      <c r="F890" s="96">
        <v>45645</v>
      </c>
      <c r="G890" s="96">
        <v>45736</v>
      </c>
      <c r="H890" s="97">
        <v>60000000</v>
      </c>
      <c r="I890" s="98">
        <v>1.1200000000000001</v>
      </c>
      <c r="J890" s="104">
        <v>117660000</v>
      </c>
      <c r="K890" s="100">
        <v>0.3</v>
      </c>
      <c r="L890" s="100">
        <v>1</v>
      </c>
      <c r="M890" s="103">
        <v>60000000</v>
      </c>
      <c r="N890" s="100">
        <v>1</v>
      </c>
      <c r="O890" s="100">
        <v>0.97613462519122896</v>
      </c>
      <c r="P890" s="102" t="str">
        <f t="shared" ca="1" si="13"/>
        <v>Matured</v>
      </c>
    </row>
    <row r="891" spans="1:16" x14ac:dyDescent="0.25">
      <c r="A891" s="95" t="s">
        <v>1236</v>
      </c>
      <c r="B891" s="96">
        <v>45644</v>
      </c>
      <c r="C891" s="21" t="s">
        <v>30</v>
      </c>
      <c r="D891" s="70" t="s">
        <v>16</v>
      </c>
      <c r="E891" s="70" t="s">
        <v>11</v>
      </c>
      <c r="F891" s="96">
        <v>45645</v>
      </c>
      <c r="G891" s="96">
        <v>45827</v>
      </c>
      <c r="H891" s="97">
        <v>30000000</v>
      </c>
      <c r="I891" s="98">
        <v>1.1599999999999999</v>
      </c>
      <c r="J891" s="104">
        <v>5000000</v>
      </c>
      <c r="K891" s="100">
        <v>1.1599999999999999</v>
      </c>
      <c r="L891" s="100">
        <v>1.1599999999999999</v>
      </c>
      <c r="M891" s="103">
        <v>5000000</v>
      </c>
      <c r="N891" s="100">
        <v>1.1599999999999999</v>
      </c>
      <c r="O891" s="100">
        <v>1.1599999999999999</v>
      </c>
      <c r="P891" s="102" t="str">
        <f t="shared" ca="1" si="13"/>
        <v>Matured</v>
      </c>
    </row>
    <row r="892" spans="1:16" x14ac:dyDescent="0.25">
      <c r="A892" s="95" t="s">
        <v>1237</v>
      </c>
      <c r="B892" s="96">
        <v>45644</v>
      </c>
      <c r="C892" s="21" t="s">
        <v>30</v>
      </c>
      <c r="D892" s="70" t="s">
        <v>16</v>
      </c>
      <c r="E892" s="70" t="s">
        <v>12</v>
      </c>
      <c r="F892" s="96">
        <v>45645</v>
      </c>
      <c r="G892" s="96">
        <v>46009</v>
      </c>
      <c r="H892" s="97">
        <v>30000000</v>
      </c>
      <c r="I892" s="98">
        <v>1.18</v>
      </c>
      <c r="J892" s="104">
        <v>14150000</v>
      </c>
      <c r="K892" s="100">
        <v>1.18</v>
      </c>
      <c r="L892" s="100">
        <v>1.18</v>
      </c>
      <c r="M892" s="103">
        <v>14150000</v>
      </c>
      <c r="N892" s="100">
        <v>1.18</v>
      </c>
      <c r="O892" s="100">
        <v>1.18</v>
      </c>
      <c r="P892" s="102" t="str">
        <f t="shared" ca="1" si="13"/>
        <v>Matured</v>
      </c>
    </row>
    <row r="893" spans="1:16" x14ac:dyDescent="0.25">
      <c r="A893" s="95" t="s">
        <v>706</v>
      </c>
      <c r="B893" s="96">
        <v>45651</v>
      </c>
      <c r="C893" s="21" t="s">
        <v>30</v>
      </c>
      <c r="D893" s="70" t="s">
        <v>17</v>
      </c>
      <c r="E893" s="70" t="s">
        <v>7</v>
      </c>
      <c r="F893" s="96">
        <v>45652</v>
      </c>
      <c r="G893" s="96">
        <v>45659</v>
      </c>
      <c r="H893" s="97">
        <v>800000000000</v>
      </c>
      <c r="I893" s="98">
        <v>1</v>
      </c>
      <c r="J893" s="104">
        <v>363000000000</v>
      </c>
      <c r="K893" s="100">
        <v>1</v>
      </c>
      <c r="L893" s="100">
        <v>1</v>
      </c>
      <c r="M893" s="103">
        <v>363000000000</v>
      </c>
      <c r="N893" s="100">
        <v>1</v>
      </c>
      <c r="O893" s="100">
        <v>0.74538745387453875</v>
      </c>
      <c r="P893" s="102" t="str">
        <f t="shared" ca="1" si="13"/>
        <v>Matured</v>
      </c>
    </row>
    <row r="894" spans="1:16" x14ac:dyDescent="0.25">
      <c r="A894" s="95" t="s">
        <v>707</v>
      </c>
      <c r="B894" s="96">
        <v>45651</v>
      </c>
      <c r="C894" s="21" t="s">
        <v>30</v>
      </c>
      <c r="D894" s="70" t="s">
        <v>17</v>
      </c>
      <c r="E894" s="70" t="s">
        <v>10</v>
      </c>
      <c r="F894" s="96">
        <v>45652</v>
      </c>
      <c r="G894" s="96">
        <v>45743</v>
      </c>
      <c r="H894" s="97">
        <v>140000000000</v>
      </c>
      <c r="I894" s="98">
        <v>1.33</v>
      </c>
      <c r="J894" s="104">
        <v>200000000</v>
      </c>
      <c r="K894" s="100">
        <v>1</v>
      </c>
      <c r="L894" s="100">
        <v>1</v>
      </c>
      <c r="M894" s="103">
        <v>200000000</v>
      </c>
      <c r="N894" s="100">
        <v>1</v>
      </c>
      <c r="O894" s="100">
        <v>1.33</v>
      </c>
      <c r="P894" s="102" t="str">
        <f t="shared" ca="1" si="13"/>
        <v>Matured</v>
      </c>
    </row>
    <row r="895" spans="1:16" x14ac:dyDescent="0.25">
      <c r="A895" s="95" t="s">
        <v>708</v>
      </c>
      <c r="B895" s="96">
        <v>45651</v>
      </c>
      <c r="C895" s="21" t="s">
        <v>30</v>
      </c>
      <c r="D895" s="70" t="s">
        <v>17</v>
      </c>
      <c r="E895" s="70" t="s">
        <v>11</v>
      </c>
      <c r="F895" s="96">
        <v>45652</v>
      </c>
      <c r="G895" s="96">
        <v>45834</v>
      </c>
      <c r="H895" s="97">
        <v>30000000000</v>
      </c>
      <c r="I895" s="98">
        <v>1.38</v>
      </c>
      <c r="J895" s="104">
        <v>2000000000</v>
      </c>
      <c r="K895" s="100">
        <v>1.38</v>
      </c>
      <c r="L895" s="100">
        <v>1.38</v>
      </c>
      <c r="M895" s="103">
        <v>2000000000</v>
      </c>
      <c r="N895" s="100">
        <v>1.38</v>
      </c>
      <c r="O895" s="100">
        <v>1.38</v>
      </c>
      <c r="P895" s="102" t="str">
        <f t="shared" ca="1" si="13"/>
        <v>Matured</v>
      </c>
    </row>
    <row r="896" spans="1:16" x14ac:dyDescent="0.25">
      <c r="A896" s="95" t="s">
        <v>1238</v>
      </c>
      <c r="B896" s="96">
        <v>45651</v>
      </c>
      <c r="C896" s="21" t="s">
        <v>30</v>
      </c>
      <c r="D896" s="70" t="s">
        <v>16</v>
      </c>
      <c r="E896" s="70" t="s">
        <v>10</v>
      </c>
      <c r="F896" s="96">
        <v>45652</v>
      </c>
      <c r="G896" s="96">
        <v>45743</v>
      </c>
      <c r="H896" s="97">
        <v>60000000</v>
      </c>
      <c r="I896" s="98">
        <v>1.1200000000000001</v>
      </c>
      <c r="J896" s="104">
        <v>80600000</v>
      </c>
      <c r="K896" s="100">
        <v>0.97</v>
      </c>
      <c r="L896" s="100">
        <v>1</v>
      </c>
      <c r="M896" s="103">
        <v>60000000</v>
      </c>
      <c r="N896" s="100">
        <v>1</v>
      </c>
      <c r="O896" s="100">
        <v>0.99627791563275436</v>
      </c>
      <c r="P896" s="102" t="str">
        <f t="shared" ca="1" si="13"/>
        <v>Matured</v>
      </c>
    </row>
    <row r="897" spans="1:16" x14ac:dyDescent="0.25">
      <c r="A897" s="95" t="s">
        <v>1239</v>
      </c>
      <c r="B897" s="96">
        <v>45651</v>
      </c>
      <c r="C897" s="21" t="s">
        <v>30</v>
      </c>
      <c r="D897" s="70" t="s">
        <v>16</v>
      </c>
      <c r="E897" s="70" t="s">
        <v>11</v>
      </c>
      <c r="F897" s="96">
        <v>45652</v>
      </c>
      <c r="G897" s="96">
        <v>45834</v>
      </c>
      <c r="H897" s="97">
        <v>30000000</v>
      </c>
      <c r="I897" s="98">
        <v>1.1599999999999999</v>
      </c>
      <c r="J897" s="104"/>
      <c r="K897" s="100">
        <v>1.1399999999999999</v>
      </c>
      <c r="L897" s="100">
        <v>1.1599999999999999</v>
      </c>
      <c r="M897" s="103"/>
      <c r="N897" s="100"/>
      <c r="O897" s="100">
        <v>1.1519999999999999</v>
      </c>
      <c r="P897" s="102" t="str">
        <f t="shared" ca="1" si="13"/>
        <v>Matured</v>
      </c>
    </row>
    <row r="898" spans="1:16" x14ac:dyDescent="0.25">
      <c r="A898" s="95" t="s">
        <v>1240</v>
      </c>
      <c r="B898" s="96">
        <v>45651</v>
      </c>
      <c r="C898" s="21" t="s">
        <v>30</v>
      </c>
      <c r="D898" s="70" t="s">
        <v>16</v>
      </c>
      <c r="E898" s="70" t="s">
        <v>12</v>
      </c>
      <c r="F898" s="96">
        <v>45652</v>
      </c>
      <c r="G898" s="96">
        <v>46016</v>
      </c>
      <c r="H898" s="97">
        <v>30000000</v>
      </c>
      <c r="I898" s="98">
        <v>1.18</v>
      </c>
      <c r="J898" s="104">
        <v>3100000</v>
      </c>
      <c r="K898" s="100">
        <v>1</v>
      </c>
      <c r="L898" s="100">
        <v>1</v>
      </c>
      <c r="M898" s="103">
        <v>3100000</v>
      </c>
      <c r="N898" s="100">
        <v>1</v>
      </c>
      <c r="O898" s="100">
        <v>1</v>
      </c>
      <c r="P898" s="102" t="str">
        <f t="shared" ca="1" si="13"/>
        <v>Matured</v>
      </c>
    </row>
    <row r="899" spans="1:16" x14ac:dyDescent="0.25">
      <c r="A899" s="95" t="s">
        <v>709</v>
      </c>
      <c r="B899" s="96">
        <v>45657</v>
      </c>
      <c r="C899" s="21" t="s">
        <v>30</v>
      </c>
      <c r="D899" s="70" t="s">
        <v>17</v>
      </c>
      <c r="E899" s="70" t="s">
        <v>7</v>
      </c>
      <c r="F899" s="96">
        <v>45659</v>
      </c>
      <c r="G899" s="96">
        <v>45666</v>
      </c>
      <c r="H899" s="97">
        <v>800000000000</v>
      </c>
      <c r="I899" s="98">
        <v>1</v>
      </c>
      <c r="J899" s="104">
        <v>40000000000</v>
      </c>
      <c r="K899" s="100">
        <v>1</v>
      </c>
      <c r="L899" s="100">
        <v>1</v>
      </c>
      <c r="M899" s="103">
        <v>40000000000</v>
      </c>
      <c r="N899" s="100">
        <v>1</v>
      </c>
      <c r="O899" s="100">
        <v>1</v>
      </c>
      <c r="P899" s="102" t="str">
        <f t="shared" ca="1" si="13"/>
        <v>Matured</v>
      </c>
    </row>
    <row r="900" spans="1:16" x14ac:dyDescent="0.25">
      <c r="A900" s="95" t="s">
        <v>1566</v>
      </c>
      <c r="B900" s="96">
        <v>45657</v>
      </c>
      <c r="C900" s="21" t="s">
        <v>30</v>
      </c>
      <c r="D900" s="70" t="s">
        <v>17</v>
      </c>
      <c r="E900" s="70" t="s">
        <v>10</v>
      </c>
      <c r="F900" s="96">
        <v>45659</v>
      </c>
      <c r="G900" s="96">
        <v>45750</v>
      </c>
      <c r="H900" s="97">
        <v>140000000000</v>
      </c>
      <c r="I900" s="98">
        <v>1.33</v>
      </c>
      <c r="J900" s="104"/>
      <c r="K900" s="100"/>
      <c r="L900" s="100"/>
      <c r="M900" s="103"/>
      <c r="N900" s="100"/>
      <c r="O900" s="100"/>
      <c r="P900" s="102" t="str">
        <f t="shared" ca="1" si="13"/>
        <v>Matured</v>
      </c>
    </row>
    <row r="901" spans="1:16" x14ac:dyDescent="0.25">
      <c r="A901" s="95" t="s">
        <v>1567</v>
      </c>
      <c r="B901" s="96">
        <v>45657</v>
      </c>
      <c r="C901" s="21" t="s">
        <v>30</v>
      </c>
      <c r="D901" s="70" t="s">
        <v>17</v>
      </c>
      <c r="E901" s="70" t="s">
        <v>11</v>
      </c>
      <c r="F901" s="96">
        <v>45659</v>
      </c>
      <c r="G901" s="96">
        <v>45841</v>
      </c>
      <c r="H901" s="97">
        <v>30000000000</v>
      </c>
      <c r="I901" s="98">
        <v>1.38</v>
      </c>
      <c r="J901" s="104"/>
      <c r="K901" s="100"/>
      <c r="L901" s="100"/>
      <c r="M901" s="103"/>
      <c r="N901" s="100"/>
      <c r="O901" s="100"/>
      <c r="P901" s="102" t="str">
        <f t="shared" ref="P901:P964" ca="1" si="14">IF(AND(G901 &gt; TODAY(), M901 &lt;&gt; ""), "Outstanding", "Matured")</f>
        <v>Matured</v>
      </c>
    </row>
    <row r="902" spans="1:16" x14ac:dyDescent="0.25">
      <c r="A902" s="95" t="s">
        <v>1241</v>
      </c>
      <c r="B902" s="96">
        <v>45657</v>
      </c>
      <c r="C902" s="21" t="s">
        <v>30</v>
      </c>
      <c r="D902" s="70" t="s">
        <v>16</v>
      </c>
      <c r="E902" s="70" t="s">
        <v>10</v>
      </c>
      <c r="F902" s="96">
        <v>45659</v>
      </c>
      <c r="G902" s="96">
        <v>45750</v>
      </c>
      <c r="H902" s="97">
        <v>60000000</v>
      </c>
      <c r="I902" s="98">
        <v>1.1200000000000001</v>
      </c>
      <c r="J902" s="104">
        <v>100000000</v>
      </c>
      <c r="K902" s="100">
        <v>0.98</v>
      </c>
      <c r="L902" s="100">
        <v>0.99</v>
      </c>
      <c r="M902" s="103">
        <v>60000000</v>
      </c>
      <c r="N902" s="100">
        <v>0.99</v>
      </c>
      <c r="O902" s="100">
        <v>0.98599999999999999</v>
      </c>
      <c r="P902" s="102" t="str">
        <f t="shared" ca="1" si="14"/>
        <v>Matured</v>
      </c>
    </row>
    <row r="903" spans="1:16" x14ac:dyDescent="0.25">
      <c r="A903" s="95" t="s">
        <v>1242</v>
      </c>
      <c r="B903" s="96">
        <v>45657</v>
      </c>
      <c r="C903" s="21" t="s">
        <v>30</v>
      </c>
      <c r="D903" s="70" t="s">
        <v>16</v>
      </c>
      <c r="E903" s="70" t="s">
        <v>11</v>
      </c>
      <c r="F903" s="96">
        <v>45659</v>
      </c>
      <c r="G903" s="96">
        <v>45841</v>
      </c>
      <c r="H903" s="97">
        <v>30000000</v>
      </c>
      <c r="I903" s="98">
        <v>1.1599999999999999</v>
      </c>
      <c r="J903" s="104">
        <v>20000000</v>
      </c>
      <c r="K903" s="100">
        <v>1.1499999999999999</v>
      </c>
      <c r="L903" s="100">
        <v>1.1499999999999999</v>
      </c>
      <c r="M903" s="103">
        <v>20000000</v>
      </c>
      <c r="N903" s="100">
        <v>1.1499999999999999</v>
      </c>
      <c r="O903" s="100">
        <v>1.1499999999999999</v>
      </c>
      <c r="P903" s="102" t="str">
        <f t="shared" ca="1" si="14"/>
        <v>Matured</v>
      </c>
    </row>
    <row r="904" spans="1:16" x14ac:dyDescent="0.25">
      <c r="A904" s="95" t="s">
        <v>1243</v>
      </c>
      <c r="B904" s="96">
        <v>45657</v>
      </c>
      <c r="C904" s="21" t="s">
        <v>30</v>
      </c>
      <c r="D904" s="70" t="s">
        <v>16</v>
      </c>
      <c r="E904" s="70" t="s">
        <v>12</v>
      </c>
      <c r="F904" s="96">
        <v>45659</v>
      </c>
      <c r="G904" s="96">
        <v>46023</v>
      </c>
      <c r="H904" s="97">
        <v>30000000</v>
      </c>
      <c r="I904" s="98">
        <v>1.18</v>
      </c>
      <c r="J904" s="104">
        <v>20000000</v>
      </c>
      <c r="K904" s="100">
        <v>1.18</v>
      </c>
      <c r="L904" s="100">
        <v>1.18</v>
      </c>
      <c r="M904" s="103">
        <v>20000000</v>
      </c>
      <c r="N904" s="100">
        <v>1.18</v>
      </c>
      <c r="O904" s="100">
        <v>1.18</v>
      </c>
      <c r="P904" s="102" t="str">
        <f t="shared" ca="1" si="14"/>
        <v>Matured</v>
      </c>
    </row>
    <row r="905" spans="1:16" x14ac:dyDescent="0.25">
      <c r="A905" s="95" t="s">
        <v>710</v>
      </c>
      <c r="B905" s="96">
        <v>45665</v>
      </c>
      <c r="C905" s="21" t="s">
        <v>30</v>
      </c>
      <c r="D905" s="70" t="s">
        <v>17</v>
      </c>
      <c r="E905" s="70" t="s">
        <v>7</v>
      </c>
      <c r="F905" s="96">
        <v>45666</v>
      </c>
      <c r="G905" s="96">
        <v>45673</v>
      </c>
      <c r="H905" s="97">
        <v>800000000000</v>
      </c>
      <c r="I905" s="98">
        <v>1</v>
      </c>
      <c r="J905" s="104">
        <v>453000000000</v>
      </c>
      <c r="K905" s="100">
        <v>0.9</v>
      </c>
      <c r="L905" s="100">
        <v>1</v>
      </c>
      <c r="M905" s="103">
        <v>453000000000</v>
      </c>
      <c r="N905" s="100">
        <v>1</v>
      </c>
      <c r="O905" s="100">
        <v>0.99116997792494477</v>
      </c>
      <c r="P905" s="102" t="str">
        <f t="shared" ca="1" si="14"/>
        <v>Matured</v>
      </c>
    </row>
    <row r="906" spans="1:16" x14ac:dyDescent="0.25">
      <c r="A906" s="95" t="s">
        <v>711</v>
      </c>
      <c r="B906" s="96">
        <v>45665</v>
      </c>
      <c r="C906" s="21" t="s">
        <v>30</v>
      </c>
      <c r="D906" s="70" t="s">
        <v>17</v>
      </c>
      <c r="E906" s="70" t="s">
        <v>10</v>
      </c>
      <c r="F906" s="96">
        <v>45666</v>
      </c>
      <c r="G906" s="96">
        <v>45757</v>
      </c>
      <c r="H906" s="97">
        <v>140000000000</v>
      </c>
      <c r="I906" s="98">
        <v>1.33</v>
      </c>
      <c r="J906" s="104">
        <v>54475000000</v>
      </c>
      <c r="K906" s="100">
        <v>0.99</v>
      </c>
      <c r="L906" s="100">
        <v>1.33</v>
      </c>
      <c r="M906" s="103">
        <v>54475000000</v>
      </c>
      <c r="N906" s="100">
        <v>1.33</v>
      </c>
      <c r="O906" s="100">
        <v>1.3146177145479581</v>
      </c>
      <c r="P906" s="102" t="str">
        <f t="shared" ca="1" si="14"/>
        <v>Matured</v>
      </c>
    </row>
    <row r="907" spans="1:16" x14ac:dyDescent="0.25">
      <c r="A907" s="95" t="s">
        <v>712</v>
      </c>
      <c r="B907" s="96">
        <v>45665</v>
      </c>
      <c r="C907" s="21" t="s">
        <v>30</v>
      </c>
      <c r="D907" s="70" t="s">
        <v>17</v>
      </c>
      <c r="E907" s="70" t="s">
        <v>11</v>
      </c>
      <c r="F907" s="96">
        <v>45666</v>
      </c>
      <c r="G907" s="96">
        <v>45848</v>
      </c>
      <c r="H907" s="97">
        <v>30000000000</v>
      </c>
      <c r="I907" s="98">
        <v>1.38</v>
      </c>
      <c r="J907" s="104">
        <v>2200000000</v>
      </c>
      <c r="K907" s="100">
        <v>0.9</v>
      </c>
      <c r="L907" s="100">
        <v>1.38</v>
      </c>
      <c r="M907" s="103">
        <v>2200000000</v>
      </c>
      <c r="N907" s="100">
        <v>1.38</v>
      </c>
      <c r="O907" s="100">
        <v>1.336363636363636</v>
      </c>
      <c r="P907" s="102" t="str">
        <f t="shared" ca="1" si="14"/>
        <v>Matured</v>
      </c>
    </row>
    <row r="908" spans="1:16" x14ac:dyDescent="0.25">
      <c r="A908" s="95" t="s">
        <v>1244</v>
      </c>
      <c r="B908" s="96">
        <v>45665</v>
      </c>
      <c r="C908" s="21" t="s">
        <v>30</v>
      </c>
      <c r="D908" s="70" t="s">
        <v>16</v>
      </c>
      <c r="E908" s="70" t="s">
        <v>10</v>
      </c>
      <c r="F908" s="96">
        <v>45666</v>
      </c>
      <c r="G908" s="96">
        <v>45757</v>
      </c>
      <c r="H908" s="97">
        <v>60000000</v>
      </c>
      <c r="I908" s="98">
        <v>1.1200000000000001</v>
      </c>
      <c r="J908" s="104">
        <v>114037000</v>
      </c>
      <c r="K908" s="100">
        <v>0.5</v>
      </c>
      <c r="L908" s="100">
        <v>1.08</v>
      </c>
      <c r="M908" s="103">
        <v>60000000</v>
      </c>
      <c r="N908" s="100">
        <v>0.99</v>
      </c>
      <c r="O908" s="100">
        <v>0.98068854845357212</v>
      </c>
      <c r="P908" s="102" t="str">
        <f t="shared" ca="1" si="14"/>
        <v>Matured</v>
      </c>
    </row>
    <row r="909" spans="1:16" x14ac:dyDescent="0.25">
      <c r="A909" s="95" t="s">
        <v>1245</v>
      </c>
      <c r="B909" s="96">
        <v>45665</v>
      </c>
      <c r="C909" s="21" t="s">
        <v>30</v>
      </c>
      <c r="D909" s="70" t="s">
        <v>16</v>
      </c>
      <c r="E909" s="70" t="s">
        <v>11</v>
      </c>
      <c r="F909" s="96">
        <v>45666</v>
      </c>
      <c r="G909" s="96">
        <v>45848</v>
      </c>
      <c r="H909" s="97">
        <v>30000000</v>
      </c>
      <c r="I909" s="98">
        <v>1.1599999999999999</v>
      </c>
      <c r="J909" s="104">
        <v>55050000</v>
      </c>
      <c r="K909" s="100">
        <v>0.8</v>
      </c>
      <c r="L909" s="100">
        <v>1.1599999999999999</v>
      </c>
      <c r="M909" s="103">
        <v>30000000</v>
      </c>
      <c r="N909" s="100">
        <v>1.1399999999999999</v>
      </c>
      <c r="O909" s="100">
        <v>1.1478655767484101</v>
      </c>
      <c r="P909" s="102" t="str">
        <f t="shared" ca="1" si="14"/>
        <v>Matured</v>
      </c>
    </row>
    <row r="910" spans="1:16" x14ac:dyDescent="0.25">
      <c r="A910" s="95" t="s">
        <v>1246</v>
      </c>
      <c r="B910" s="96">
        <v>45665</v>
      </c>
      <c r="C910" s="21" t="s">
        <v>30</v>
      </c>
      <c r="D910" s="70" t="s">
        <v>16</v>
      </c>
      <c r="E910" s="70" t="s">
        <v>12</v>
      </c>
      <c r="F910" s="96">
        <v>45666</v>
      </c>
      <c r="G910" s="96">
        <v>46030</v>
      </c>
      <c r="H910" s="97">
        <v>30000000</v>
      </c>
      <c r="I910" s="98">
        <v>1.18</v>
      </c>
      <c r="J910" s="104">
        <v>35000000</v>
      </c>
      <c r="K910" s="100">
        <v>1.17</v>
      </c>
      <c r="L910" s="100">
        <v>1.17</v>
      </c>
      <c r="M910" s="103">
        <v>30000000</v>
      </c>
      <c r="N910" s="100">
        <v>1.17</v>
      </c>
      <c r="O910" s="100">
        <v>1.17</v>
      </c>
      <c r="P910" s="102" t="str">
        <f t="shared" ca="1" si="14"/>
        <v>Matured</v>
      </c>
    </row>
    <row r="911" spans="1:16" x14ac:dyDescent="0.25">
      <c r="A911" s="95" t="s">
        <v>713</v>
      </c>
      <c r="B911" s="96">
        <v>45672</v>
      </c>
      <c r="C911" s="21" t="s">
        <v>30</v>
      </c>
      <c r="D911" s="70" t="s">
        <v>17</v>
      </c>
      <c r="E911" s="70" t="s">
        <v>7</v>
      </c>
      <c r="F911" s="96">
        <v>45673</v>
      </c>
      <c r="G911" s="96">
        <v>45680</v>
      </c>
      <c r="H911" s="97">
        <v>800000000000</v>
      </c>
      <c r="I911" s="98">
        <v>1</v>
      </c>
      <c r="J911" s="104">
        <v>520000000000</v>
      </c>
      <c r="K911" s="100">
        <v>0.9</v>
      </c>
      <c r="L911" s="100">
        <v>1</v>
      </c>
      <c r="M911" s="103">
        <v>520000000000</v>
      </c>
      <c r="N911" s="100">
        <v>1</v>
      </c>
      <c r="O911" s="100">
        <v>0.9884615384615385</v>
      </c>
      <c r="P911" s="102" t="str">
        <f t="shared" ca="1" si="14"/>
        <v>Matured</v>
      </c>
    </row>
    <row r="912" spans="1:16" x14ac:dyDescent="0.25">
      <c r="A912" s="95" t="s">
        <v>714</v>
      </c>
      <c r="B912" s="96">
        <v>45672</v>
      </c>
      <c r="C912" s="21" t="s">
        <v>30</v>
      </c>
      <c r="D912" s="70" t="s">
        <v>17</v>
      </c>
      <c r="E912" s="70" t="s">
        <v>10</v>
      </c>
      <c r="F912" s="96">
        <v>45673</v>
      </c>
      <c r="G912" s="96">
        <v>45764</v>
      </c>
      <c r="H912" s="97">
        <v>140000000000</v>
      </c>
      <c r="I912" s="98">
        <v>1.33</v>
      </c>
      <c r="J912" s="104">
        <v>40500000000</v>
      </c>
      <c r="K912" s="100">
        <v>0.9</v>
      </c>
      <c r="L912" s="100">
        <v>1.33</v>
      </c>
      <c r="M912" s="103">
        <v>40500000000</v>
      </c>
      <c r="N912" s="100">
        <v>1.33</v>
      </c>
      <c r="O912" s="100">
        <v>1.3246913580246911</v>
      </c>
      <c r="P912" s="102" t="str">
        <f t="shared" ca="1" si="14"/>
        <v>Matured</v>
      </c>
    </row>
    <row r="913" spans="1:16" x14ac:dyDescent="0.25">
      <c r="A913" s="95" t="s">
        <v>715</v>
      </c>
      <c r="B913" s="96">
        <v>45672</v>
      </c>
      <c r="C913" s="21" t="s">
        <v>30</v>
      </c>
      <c r="D913" s="70" t="s">
        <v>17</v>
      </c>
      <c r="E913" s="70" t="s">
        <v>11</v>
      </c>
      <c r="F913" s="96">
        <v>45673</v>
      </c>
      <c r="G913" s="96">
        <v>45855</v>
      </c>
      <c r="H913" s="97">
        <v>30000000000</v>
      </c>
      <c r="I913" s="98">
        <v>1.38</v>
      </c>
      <c r="J913" s="104">
        <v>200000000</v>
      </c>
      <c r="K913" s="100">
        <v>1.38</v>
      </c>
      <c r="L913" s="100">
        <v>1.38</v>
      </c>
      <c r="M913" s="103">
        <v>200000000</v>
      </c>
      <c r="N913" s="100">
        <v>1.38</v>
      </c>
      <c r="O913" s="100">
        <v>1.38</v>
      </c>
      <c r="P913" s="102" t="str">
        <f t="shared" ca="1" si="14"/>
        <v>Matured</v>
      </c>
    </row>
    <row r="914" spans="1:16" x14ac:dyDescent="0.25">
      <c r="A914" s="95" t="s">
        <v>1247</v>
      </c>
      <c r="B914" s="96">
        <v>45672</v>
      </c>
      <c r="C914" s="21" t="s">
        <v>30</v>
      </c>
      <c r="D914" s="70" t="s">
        <v>16</v>
      </c>
      <c r="E914" s="70" t="s">
        <v>10</v>
      </c>
      <c r="F914" s="96">
        <v>45673</v>
      </c>
      <c r="G914" s="96">
        <v>45764</v>
      </c>
      <c r="H914" s="97">
        <v>60000000</v>
      </c>
      <c r="I914" s="98">
        <v>1.1200000000000001</v>
      </c>
      <c r="J914" s="104">
        <v>171374000</v>
      </c>
      <c r="K914" s="100">
        <v>0.5</v>
      </c>
      <c r="L914" s="100">
        <v>1.01</v>
      </c>
      <c r="M914" s="103">
        <v>60000000</v>
      </c>
      <c r="N914" s="100">
        <v>0.96</v>
      </c>
      <c r="O914" s="100">
        <v>0.93254169243875962</v>
      </c>
      <c r="P914" s="102" t="str">
        <f t="shared" ca="1" si="14"/>
        <v>Matured</v>
      </c>
    </row>
    <row r="915" spans="1:16" x14ac:dyDescent="0.25">
      <c r="A915" s="95" t="s">
        <v>1248</v>
      </c>
      <c r="B915" s="96">
        <v>45672</v>
      </c>
      <c r="C915" s="21" t="s">
        <v>30</v>
      </c>
      <c r="D915" s="70" t="s">
        <v>16</v>
      </c>
      <c r="E915" s="70" t="s">
        <v>11</v>
      </c>
      <c r="F915" s="96">
        <v>45673</v>
      </c>
      <c r="G915" s="96">
        <v>45855</v>
      </c>
      <c r="H915" s="97">
        <v>30000000</v>
      </c>
      <c r="I915" s="98">
        <v>1.1599999999999999</v>
      </c>
      <c r="J915" s="104">
        <v>40505000</v>
      </c>
      <c r="K915" s="100">
        <v>1.1200000000000001</v>
      </c>
      <c r="L915" s="100">
        <v>1.1599999999999999</v>
      </c>
      <c r="M915" s="103">
        <v>30000000</v>
      </c>
      <c r="N915" s="100">
        <v>1.1299999999999999</v>
      </c>
      <c r="O915" s="100">
        <v>1.133782771535581</v>
      </c>
      <c r="P915" s="102" t="str">
        <f t="shared" ca="1" si="14"/>
        <v>Matured</v>
      </c>
    </row>
    <row r="916" spans="1:16" x14ac:dyDescent="0.25">
      <c r="A916" s="95" t="s">
        <v>1249</v>
      </c>
      <c r="B916" s="96">
        <v>45672</v>
      </c>
      <c r="C916" s="21" t="s">
        <v>30</v>
      </c>
      <c r="D916" s="70" t="s">
        <v>16</v>
      </c>
      <c r="E916" s="70" t="s">
        <v>12</v>
      </c>
      <c r="F916" s="96">
        <v>45673</v>
      </c>
      <c r="G916" s="96">
        <v>46037</v>
      </c>
      <c r="H916" s="97">
        <v>30000000</v>
      </c>
      <c r="I916" s="98">
        <v>1.18</v>
      </c>
      <c r="J916" s="104">
        <v>25000000</v>
      </c>
      <c r="K916" s="100">
        <v>1.17</v>
      </c>
      <c r="L916" s="100">
        <v>1.17</v>
      </c>
      <c r="M916" s="103">
        <v>25000000</v>
      </c>
      <c r="N916" s="100">
        <v>1.17</v>
      </c>
      <c r="O916" s="100">
        <v>1.17</v>
      </c>
      <c r="P916" s="102" t="str">
        <f t="shared" ca="1" si="14"/>
        <v>Matured</v>
      </c>
    </row>
    <row r="917" spans="1:16" x14ac:dyDescent="0.25">
      <c r="A917" s="95" t="s">
        <v>716</v>
      </c>
      <c r="B917" s="96">
        <v>45679</v>
      </c>
      <c r="C917" s="21" t="s">
        <v>30</v>
      </c>
      <c r="D917" s="70" t="s">
        <v>17</v>
      </c>
      <c r="E917" s="70" t="s">
        <v>7</v>
      </c>
      <c r="F917" s="96">
        <v>45680</v>
      </c>
      <c r="G917" s="96">
        <v>45687</v>
      </c>
      <c r="H917" s="97">
        <v>800000000000</v>
      </c>
      <c r="I917" s="98">
        <v>1</v>
      </c>
      <c r="J917" s="104">
        <v>618000000000</v>
      </c>
      <c r="K917" s="100">
        <v>0.9</v>
      </c>
      <c r="L917" s="100">
        <v>1</v>
      </c>
      <c r="M917" s="103">
        <v>618000000000</v>
      </c>
      <c r="N917" s="100">
        <v>1</v>
      </c>
      <c r="O917" s="100">
        <v>0.98980582524271843</v>
      </c>
      <c r="P917" s="102" t="str">
        <f t="shared" ca="1" si="14"/>
        <v>Matured</v>
      </c>
    </row>
    <row r="918" spans="1:16" x14ac:dyDescent="0.25">
      <c r="A918" s="95" t="s">
        <v>717</v>
      </c>
      <c r="B918" s="96">
        <v>45679</v>
      </c>
      <c r="C918" s="21" t="s">
        <v>30</v>
      </c>
      <c r="D918" s="70" t="s">
        <v>17</v>
      </c>
      <c r="E918" s="70" t="s">
        <v>10</v>
      </c>
      <c r="F918" s="96">
        <v>45680</v>
      </c>
      <c r="G918" s="96">
        <v>45771</v>
      </c>
      <c r="H918" s="97">
        <v>140000000000</v>
      </c>
      <c r="I918" s="98">
        <v>1.33</v>
      </c>
      <c r="J918" s="104">
        <v>50600000000</v>
      </c>
      <c r="K918" s="100">
        <v>0.5</v>
      </c>
      <c r="L918" s="100">
        <v>1.33</v>
      </c>
      <c r="M918" s="103">
        <v>50600000000</v>
      </c>
      <c r="N918" s="100">
        <v>1.33</v>
      </c>
      <c r="O918" s="100">
        <v>1.3201581027667979</v>
      </c>
      <c r="P918" s="102" t="str">
        <f t="shared" ca="1" si="14"/>
        <v>Matured</v>
      </c>
    </row>
    <row r="919" spans="1:16" x14ac:dyDescent="0.25">
      <c r="A919" s="95" t="s">
        <v>718</v>
      </c>
      <c r="B919" s="96">
        <v>45679</v>
      </c>
      <c r="C919" s="21" t="s">
        <v>30</v>
      </c>
      <c r="D919" s="70" t="s">
        <v>17</v>
      </c>
      <c r="E919" s="70" t="s">
        <v>11</v>
      </c>
      <c r="F919" s="96">
        <v>45680</v>
      </c>
      <c r="G919" s="96">
        <v>45862</v>
      </c>
      <c r="H919" s="97">
        <v>60000000000</v>
      </c>
      <c r="I919" s="98">
        <v>1.38</v>
      </c>
      <c r="J919" s="104">
        <v>1200000000</v>
      </c>
      <c r="K919" s="100">
        <v>0.9</v>
      </c>
      <c r="L919" s="100">
        <v>1.38</v>
      </c>
      <c r="M919" s="103">
        <v>1200000000</v>
      </c>
      <c r="N919" s="100">
        <v>1.38</v>
      </c>
      <c r="O919" s="100">
        <v>0.98</v>
      </c>
      <c r="P919" s="102" t="str">
        <f t="shared" ca="1" si="14"/>
        <v>Matured</v>
      </c>
    </row>
    <row r="920" spans="1:16" x14ac:dyDescent="0.25">
      <c r="A920" s="95" t="s">
        <v>378</v>
      </c>
      <c r="B920" s="96">
        <v>45679</v>
      </c>
      <c r="C920" s="21" t="s">
        <v>31</v>
      </c>
      <c r="D920" s="70" t="s">
        <v>17</v>
      </c>
      <c r="E920" s="70" t="s">
        <v>34</v>
      </c>
      <c r="F920" s="96">
        <v>45681</v>
      </c>
      <c r="G920" s="96">
        <v>46046</v>
      </c>
      <c r="H920" s="97" t="s">
        <v>35</v>
      </c>
      <c r="I920" s="98">
        <v>2.8</v>
      </c>
      <c r="J920" s="104">
        <v>25000000000</v>
      </c>
      <c r="K920" s="100">
        <v>3</v>
      </c>
      <c r="L920" s="100">
        <v>4</v>
      </c>
      <c r="M920" s="103">
        <v>24000000000</v>
      </c>
      <c r="N920" s="100"/>
      <c r="O920" s="100">
        <v>3.2</v>
      </c>
      <c r="P920" s="102" t="str">
        <f t="shared" ca="1" si="14"/>
        <v>Matured</v>
      </c>
    </row>
    <row r="921" spans="1:16" x14ac:dyDescent="0.25">
      <c r="A921" s="95" t="s">
        <v>1250</v>
      </c>
      <c r="B921" s="96">
        <v>45679</v>
      </c>
      <c r="C921" s="21" t="s">
        <v>30</v>
      </c>
      <c r="D921" s="70" t="s">
        <v>16</v>
      </c>
      <c r="E921" s="70" t="s">
        <v>10</v>
      </c>
      <c r="F921" s="96">
        <v>45680</v>
      </c>
      <c r="G921" s="96">
        <v>45771</v>
      </c>
      <c r="H921" s="97">
        <v>60000000</v>
      </c>
      <c r="I921" s="98">
        <v>1.1200000000000001</v>
      </c>
      <c r="J921" s="104">
        <v>108644000</v>
      </c>
      <c r="K921" s="100">
        <v>0.5</v>
      </c>
      <c r="L921" s="100">
        <v>1</v>
      </c>
      <c r="M921" s="103">
        <v>60000000</v>
      </c>
      <c r="N921" s="100">
        <v>0.96</v>
      </c>
      <c r="O921" s="100">
        <v>0.95309082876182771</v>
      </c>
      <c r="P921" s="102" t="str">
        <f t="shared" ca="1" si="14"/>
        <v>Matured</v>
      </c>
    </row>
    <row r="922" spans="1:16" x14ac:dyDescent="0.25">
      <c r="A922" s="95" t="s">
        <v>1251</v>
      </c>
      <c r="B922" s="96">
        <v>45679</v>
      </c>
      <c r="C922" s="21" t="s">
        <v>30</v>
      </c>
      <c r="D922" s="70" t="s">
        <v>16</v>
      </c>
      <c r="E922" s="70" t="s">
        <v>11</v>
      </c>
      <c r="F922" s="96">
        <v>45680</v>
      </c>
      <c r="G922" s="96">
        <v>45862</v>
      </c>
      <c r="H922" s="97">
        <v>30000000</v>
      </c>
      <c r="I922" s="98">
        <v>1.1599999999999999</v>
      </c>
      <c r="J922" s="104">
        <v>20400000</v>
      </c>
      <c r="K922" s="100">
        <v>0.9</v>
      </c>
      <c r="L922" s="100">
        <v>1.1499999999999999</v>
      </c>
      <c r="M922" s="103">
        <v>20400000</v>
      </c>
      <c r="N922" s="100">
        <v>1.1499999999999999</v>
      </c>
      <c r="O922" s="100">
        <v>1.1333333333333331</v>
      </c>
      <c r="P922" s="102" t="str">
        <f t="shared" ca="1" si="14"/>
        <v>Matured</v>
      </c>
    </row>
    <row r="923" spans="1:16" x14ac:dyDescent="0.25">
      <c r="A923" s="95" t="s">
        <v>1252</v>
      </c>
      <c r="B923" s="96">
        <v>45679</v>
      </c>
      <c r="C923" s="21" t="s">
        <v>30</v>
      </c>
      <c r="D923" s="70" t="s">
        <v>16</v>
      </c>
      <c r="E923" s="70" t="s">
        <v>12</v>
      </c>
      <c r="F923" s="96">
        <v>45680</v>
      </c>
      <c r="G923" s="96">
        <v>46044</v>
      </c>
      <c r="H923" s="97">
        <v>30000000</v>
      </c>
      <c r="I923" s="98">
        <v>1.18</v>
      </c>
      <c r="J923" s="104">
        <v>23150000</v>
      </c>
      <c r="K923" s="100">
        <v>1.05</v>
      </c>
      <c r="L923" s="100">
        <v>1.18</v>
      </c>
      <c r="M923" s="103">
        <v>23150000</v>
      </c>
      <c r="N923" s="100">
        <v>1.18</v>
      </c>
      <c r="O923" s="100">
        <v>1.162591792656587</v>
      </c>
      <c r="P923" s="102" t="str">
        <f t="shared" ca="1" si="14"/>
        <v>Matured</v>
      </c>
    </row>
    <row r="924" spans="1:16" x14ac:dyDescent="0.25">
      <c r="A924" s="95" t="s">
        <v>719</v>
      </c>
      <c r="B924" s="96">
        <v>45686</v>
      </c>
      <c r="C924" s="21" t="s">
        <v>30</v>
      </c>
      <c r="D924" s="70" t="s">
        <v>17</v>
      </c>
      <c r="E924" s="70" t="s">
        <v>7</v>
      </c>
      <c r="F924" s="96">
        <v>45687</v>
      </c>
      <c r="G924" s="96">
        <v>45694</v>
      </c>
      <c r="H924" s="97">
        <v>800000000000</v>
      </c>
      <c r="I924" s="98">
        <v>1</v>
      </c>
      <c r="J924" s="104">
        <v>120000000000</v>
      </c>
      <c r="K924" s="100">
        <v>0.9</v>
      </c>
      <c r="L924" s="100">
        <v>1</v>
      </c>
      <c r="M924" s="103">
        <v>120000000000</v>
      </c>
      <c r="N924" s="100">
        <v>1</v>
      </c>
      <c r="O924" s="100">
        <v>0.97499999999999998</v>
      </c>
      <c r="P924" s="102" t="str">
        <f t="shared" ca="1" si="14"/>
        <v>Matured</v>
      </c>
    </row>
    <row r="925" spans="1:16" x14ac:dyDescent="0.25">
      <c r="A925" s="95" t="s">
        <v>720</v>
      </c>
      <c r="B925" s="96">
        <v>45686</v>
      </c>
      <c r="C925" s="21" t="s">
        <v>30</v>
      </c>
      <c r="D925" s="70" t="s">
        <v>17</v>
      </c>
      <c r="E925" s="70" t="s">
        <v>10</v>
      </c>
      <c r="F925" s="96">
        <v>45687</v>
      </c>
      <c r="G925" s="96">
        <v>45778</v>
      </c>
      <c r="H925" s="97">
        <v>140000000000</v>
      </c>
      <c r="I925" s="98">
        <v>1.1499999999999999</v>
      </c>
      <c r="J925" s="104">
        <v>1830000000</v>
      </c>
      <c r="K925" s="100">
        <v>0.55000000000000004</v>
      </c>
      <c r="L925" s="100">
        <v>1</v>
      </c>
      <c r="M925" s="103">
        <v>1830000000</v>
      </c>
      <c r="N925" s="100">
        <v>1</v>
      </c>
      <c r="O925" s="100">
        <v>0.59918032786885245</v>
      </c>
      <c r="P925" s="102" t="str">
        <f t="shared" ca="1" si="14"/>
        <v>Matured</v>
      </c>
    </row>
    <row r="926" spans="1:16" x14ac:dyDescent="0.25">
      <c r="A926" s="95" t="s">
        <v>1568</v>
      </c>
      <c r="B926" s="96">
        <v>45686</v>
      </c>
      <c r="C926" s="21" t="s">
        <v>30</v>
      </c>
      <c r="D926" s="70" t="s">
        <v>17</v>
      </c>
      <c r="E926" s="70" t="s">
        <v>11</v>
      </c>
      <c r="F926" s="96">
        <v>45687</v>
      </c>
      <c r="G926" s="96">
        <v>45869</v>
      </c>
      <c r="H926" s="97">
        <v>60000000000</v>
      </c>
      <c r="I926" s="98">
        <v>1.3</v>
      </c>
      <c r="J926" s="104"/>
      <c r="K926" s="100"/>
      <c r="L926" s="100"/>
      <c r="M926" s="103"/>
      <c r="N926" s="100"/>
      <c r="O926" s="100"/>
      <c r="P926" s="102" t="str">
        <f t="shared" ca="1" si="14"/>
        <v>Matured</v>
      </c>
    </row>
    <row r="927" spans="1:16" x14ac:dyDescent="0.25">
      <c r="A927" s="95" t="s">
        <v>1253</v>
      </c>
      <c r="B927" s="96">
        <v>45686</v>
      </c>
      <c r="C927" s="21" t="s">
        <v>30</v>
      </c>
      <c r="D927" s="70" t="s">
        <v>16</v>
      </c>
      <c r="E927" s="70" t="s">
        <v>10</v>
      </c>
      <c r="F927" s="96">
        <v>45687</v>
      </c>
      <c r="G927" s="96">
        <v>45778</v>
      </c>
      <c r="H927" s="97">
        <v>60000000</v>
      </c>
      <c r="I927" s="98">
        <v>0.9</v>
      </c>
      <c r="J927" s="104">
        <v>103315000</v>
      </c>
      <c r="K927" s="100">
        <v>0.45</v>
      </c>
      <c r="L927" s="100">
        <v>0.9</v>
      </c>
      <c r="M927" s="103">
        <v>60000000</v>
      </c>
      <c r="N927" s="100">
        <v>0.89</v>
      </c>
      <c r="O927" s="100">
        <v>0.8242389778831728</v>
      </c>
      <c r="P927" s="102" t="str">
        <f t="shared" ca="1" si="14"/>
        <v>Matured</v>
      </c>
    </row>
    <row r="928" spans="1:16" x14ac:dyDescent="0.25">
      <c r="A928" s="95" t="s">
        <v>1254</v>
      </c>
      <c r="B928" s="96">
        <v>45686</v>
      </c>
      <c r="C928" s="21" t="s">
        <v>30</v>
      </c>
      <c r="D928" s="70" t="s">
        <v>16</v>
      </c>
      <c r="E928" s="70" t="s">
        <v>11</v>
      </c>
      <c r="F928" s="96">
        <v>45687</v>
      </c>
      <c r="G928" s="96">
        <v>45869</v>
      </c>
      <c r="H928" s="97">
        <v>30000000</v>
      </c>
      <c r="I928" s="98">
        <v>1</v>
      </c>
      <c r="J928" s="104">
        <v>42000000</v>
      </c>
      <c r="K928" s="100">
        <v>0.99</v>
      </c>
      <c r="L928" s="100">
        <v>1</v>
      </c>
      <c r="M928" s="103">
        <v>30000000</v>
      </c>
      <c r="N928" s="100">
        <v>0.99</v>
      </c>
      <c r="O928" s="100">
        <v>0.99285714285714288</v>
      </c>
      <c r="P928" s="102" t="str">
        <f t="shared" ca="1" si="14"/>
        <v>Matured</v>
      </c>
    </row>
    <row r="929" spans="1:16" x14ac:dyDescent="0.25">
      <c r="A929" s="95" t="s">
        <v>1255</v>
      </c>
      <c r="B929" s="96">
        <v>45686</v>
      </c>
      <c r="C929" s="21" t="s">
        <v>30</v>
      </c>
      <c r="D929" s="70" t="s">
        <v>16</v>
      </c>
      <c r="E929" s="70" t="s">
        <v>12</v>
      </c>
      <c r="F929" s="96">
        <v>45687</v>
      </c>
      <c r="G929" s="96">
        <v>46051</v>
      </c>
      <c r="H929" s="97">
        <v>30000000</v>
      </c>
      <c r="I929" s="98">
        <v>1.05</v>
      </c>
      <c r="J929" s="104">
        <v>32000000</v>
      </c>
      <c r="K929" s="100">
        <v>1.05</v>
      </c>
      <c r="L929" s="100">
        <v>1.05</v>
      </c>
      <c r="M929" s="103">
        <v>30000000</v>
      </c>
      <c r="N929" s="100">
        <v>1.05</v>
      </c>
      <c r="O929" s="100">
        <v>1.05</v>
      </c>
      <c r="P929" s="102" t="str">
        <f t="shared" ca="1" si="14"/>
        <v>Matured</v>
      </c>
    </row>
    <row r="930" spans="1:16" x14ac:dyDescent="0.25">
      <c r="A930" s="95" t="s">
        <v>721</v>
      </c>
      <c r="B930" s="96">
        <v>45693</v>
      </c>
      <c r="C930" s="21" t="s">
        <v>30</v>
      </c>
      <c r="D930" s="70" t="s">
        <v>17</v>
      </c>
      <c r="E930" s="70" t="s">
        <v>7</v>
      </c>
      <c r="F930" s="96">
        <v>45694</v>
      </c>
      <c r="G930" s="96">
        <v>45701</v>
      </c>
      <c r="H930" s="97">
        <v>800000000000</v>
      </c>
      <c r="I930" s="98">
        <v>1</v>
      </c>
      <c r="J930" s="104">
        <v>638000000000</v>
      </c>
      <c r="K930" s="100">
        <v>0.9</v>
      </c>
      <c r="L930" s="100">
        <v>1</v>
      </c>
      <c r="M930" s="103">
        <v>638000000000</v>
      </c>
      <c r="N930" s="100">
        <v>1</v>
      </c>
      <c r="O930" s="100">
        <v>0.9898119122257053</v>
      </c>
      <c r="P930" s="102" t="str">
        <f t="shared" ca="1" si="14"/>
        <v>Matured</v>
      </c>
    </row>
    <row r="931" spans="1:16" x14ac:dyDescent="0.25">
      <c r="A931" s="95" t="s">
        <v>722</v>
      </c>
      <c r="B931" s="96">
        <v>45693</v>
      </c>
      <c r="C931" s="21" t="s">
        <v>30</v>
      </c>
      <c r="D931" s="70" t="s">
        <v>17</v>
      </c>
      <c r="E931" s="70" t="s">
        <v>10</v>
      </c>
      <c r="F931" s="96">
        <v>45694</v>
      </c>
      <c r="G931" s="96">
        <v>45785</v>
      </c>
      <c r="H931" s="97">
        <v>140000000000</v>
      </c>
      <c r="I931" s="98">
        <v>1.1499999999999999</v>
      </c>
      <c r="J931" s="104">
        <v>100000000000</v>
      </c>
      <c r="K931" s="100">
        <v>1.1499999999999999</v>
      </c>
      <c r="L931" s="100">
        <v>1.1499999999999999</v>
      </c>
      <c r="M931" s="103">
        <v>100000000000</v>
      </c>
      <c r="N931" s="100">
        <v>1.1499999999999999</v>
      </c>
      <c r="O931" s="100">
        <v>1.1499999999999999</v>
      </c>
      <c r="P931" s="102" t="str">
        <f t="shared" ca="1" si="14"/>
        <v>Matured</v>
      </c>
    </row>
    <row r="932" spans="1:16" x14ac:dyDescent="0.25">
      <c r="A932" s="95" t="s">
        <v>723</v>
      </c>
      <c r="B932" s="96">
        <v>45693</v>
      </c>
      <c r="C932" s="21" t="s">
        <v>30</v>
      </c>
      <c r="D932" s="70" t="s">
        <v>17</v>
      </c>
      <c r="E932" s="70" t="s">
        <v>11</v>
      </c>
      <c r="F932" s="96">
        <v>45694</v>
      </c>
      <c r="G932" s="96">
        <v>45876</v>
      </c>
      <c r="H932" s="97">
        <v>60000000000</v>
      </c>
      <c r="I932" s="98">
        <v>1.3</v>
      </c>
      <c r="J932" s="104">
        <v>500000000</v>
      </c>
      <c r="K932" s="100">
        <v>1.25</v>
      </c>
      <c r="L932" s="100">
        <v>1.25</v>
      </c>
      <c r="M932" s="103">
        <v>500000000</v>
      </c>
      <c r="N932" s="100">
        <v>1.25</v>
      </c>
      <c r="O932" s="100">
        <v>1.25</v>
      </c>
      <c r="P932" s="102" t="str">
        <f t="shared" ca="1" si="14"/>
        <v>Matured</v>
      </c>
    </row>
    <row r="933" spans="1:16" x14ac:dyDescent="0.25">
      <c r="A933" s="95" t="s">
        <v>1256</v>
      </c>
      <c r="B933" s="96">
        <v>45693</v>
      </c>
      <c r="C933" s="21" t="s">
        <v>30</v>
      </c>
      <c r="D933" s="70" t="s">
        <v>16</v>
      </c>
      <c r="E933" s="70" t="s">
        <v>10</v>
      </c>
      <c r="F933" s="96">
        <v>45694</v>
      </c>
      <c r="G933" s="96">
        <v>45785</v>
      </c>
      <c r="H933" s="97">
        <v>60000000</v>
      </c>
      <c r="I933" s="98">
        <v>0.9</v>
      </c>
      <c r="J933" s="104">
        <v>119690000</v>
      </c>
      <c r="K933" s="100">
        <v>0.6</v>
      </c>
      <c r="L933" s="100">
        <v>0.9</v>
      </c>
      <c r="M933" s="103">
        <v>60000000</v>
      </c>
      <c r="N933" s="100">
        <v>0.89</v>
      </c>
      <c r="O933" s="100">
        <v>0.86526861057732474</v>
      </c>
      <c r="P933" s="102" t="str">
        <f t="shared" ca="1" si="14"/>
        <v>Matured</v>
      </c>
    </row>
    <row r="934" spans="1:16" x14ac:dyDescent="0.25">
      <c r="A934" s="95" t="s">
        <v>1257</v>
      </c>
      <c r="B934" s="96">
        <v>45693</v>
      </c>
      <c r="C934" s="21" t="s">
        <v>30</v>
      </c>
      <c r="D934" s="70" t="s">
        <v>16</v>
      </c>
      <c r="E934" s="70" t="s">
        <v>11</v>
      </c>
      <c r="F934" s="96">
        <v>45694</v>
      </c>
      <c r="G934" s="96">
        <v>45876</v>
      </c>
      <c r="H934" s="97">
        <v>30000000</v>
      </c>
      <c r="I934" s="98">
        <v>1</v>
      </c>
      <c r="J934" s="104">
        <v>42000000</v>
      </c>
      <c r="K934" s="100">
        <v>0.99</v>
      </c>
      <c r="L934" s="100">
        <v>0.99</v>
      </c>
      <c r="M934" s="103">
        <v>30000000</v>
      </c>
      <c r="N934" s="100">
        <v>0.99</v>
      </c>
      <c r="O934" s="100">
        <v>0.99</v>
      </c>
      <c r="P934" s="102" t="str">
        <f t="shared" ca="1" si="14"/>
        <v>Matured</v>
      </c>
    </row>
    <row r="935" spans="1:16" x14ac:dyDescent="0.25">
      <c r="A935" s="95" t="s">
        <v>1258</v>
      </c>
      <c r="B935" s="96">
        <v>45693</v>
      </c>
      <c r="C935" s="21" t="s">
        <v>30</v>
      </c>
      <c r="D935" s="70" t="s">
        <v>16</v>
      </c>
      <c r="E935" s="70" t="s">
        <v>12</v>
      </c>
      <c r="F935" s="96">
        <v>45694</v>
      </c>
      <c r="G935" s="96">
        <v>46058</v>
      </c>
      <c r="H935" s="97">
        <v>30000000</v>
      </c>
      <c r="I935" s="98">
        <v>1.05</v>
      </c>
      <c r="J935" s="104">
        <v>34600000</v>
      </c>
      <c r="K935" s="100">
        <v>0.99</v>
      </c>
      <c r="L935" s="100">
        <v>1.05</v>
      </c>
      <c r="M935" s="103">
        <v>30000000</v>
      </c>
      <c r="N935" s="100">
        <v>1.05</v>
      </c>
      <c r="O935" s="100">
        <v>1.048959537572254</v>
      </c>
      <c r="P935" s="102" t="str">
        <f t="shared" ca="1" si="14"/>
        <v>Matured</v>
      </c>
    </row>
    <row r="936" spans="1:16" x14ac:dyDescent="0.25">
      <c r="A936" s="95" t="s">
        <v>724</v>
      </c>
      <c r="B936" s="96">
        <v>45700</v>
      </c>
      <c r="C936" s="21" t="s">
        <v>30</v>
      </c>
      <c r="D936" s="70" t="s">
        <v>17</v>
      </c>
      <c r="E936" s="70" t="s">
        <v>7</v>
      </c>
      <c r="F936" s="96">
        <v>45701</v>
      </c>
      <c r="G936" s="96">
        <v>45708</v>
      </c>
      <c r="H936" s="97">
        <v>800000000000</v>
      </c>
      <c r="I936" s="98">
        <v>1</v>
      </c>
      <c r="J936" s="104">
        <v>812000000000</v>
      </c>
      <c r="K936" s="100">
        <v>0.9</v>
      </c>
      <c r="L936" s="100">
        <v>1</v>
      </c>
      <c r="M936" s="103">
        <v>800000000000</v>
      </c>
      <c r="N936" s="100">
        <v>1</v>
      </c>
      <c r="O936" s="100">
        <v>0.98639162561576355</v>
      </c>
      <c r="P936" s="102" t="str">
        <f t="shared" ca="1" si="14"/>
        <v>Matured</v>
      </c>
    </row>
    <row r="937" spans="1:16" x14ac:dyDescent="0.25">
      <c r="A937" s="95" t="s">
        <v>725</v>
      </c>
      <c r="B937" s="96">
        <v>45700</v>
      </c>
      <c r="C937" s="21" t="s">
        <v>30</v>
      </c>
      <c r="D937" s="70" t="s">
        <v>17</v>
      </c>
      <c r="E937" s="70" t="s">
        <v>10</v>
      </c>
      <c r="F937" s="96">
        <v>45701</v>
      </c>
      <c r="G937" s="96">
        <v>45792</v>
      </c>
      <c r="H937" s="97">
        <v>140000000000</v>
      </c>
      <c r="I937" s="98">
        <v>1.1499999999999999</v>
      </c>
      <c r="J937" s="104">
        <v>100000000000</v>
      </c>
      <c r="K937" s="100">
        <v>1.1499999999999999</v>
      </c>
      <c r="L937" s="100">
        <v>1.1499999999999999</v>
      </c>
      <c r="M937" s="103">
        <v>100000000000</v>
      </c>
      <c r="N937" s="100">
        <v>1.1499999999999999</v>
      </c>
      <c r="O937" s="100">
        <v>1.1499999999999999</v>
      </c>
      <c r="P937" s="102" t="str">
        <f t="shared" ca="1" si="14"/>
        <v>Matured</v>
      </c>
    </row>
    <row r="938" spans="1:16" x14ac:dyDescent="0.25">
      <c r="A938" s="95" t="s">
        <v>726</v>
      </c>
      <c r="B938" s="96">
        <v>45700</v>
      </c>
      <c r="C938" s="21" t="s">
        <v>30</v>
      </c>
      <c r="D938" s="70" t="s">
        <v>17</v>
      </c>
      <c r="E938" s="70" t="s">
        <v>11</v>
      </c>
      <c r="F938" s="96">
        <v>45701</v>
      </c>
      <c r="G938" s="96">
        <v>45883</v>
      </c>
      <c r="H938" s="97">
        <v>60000000000</v>
      </c>
      <c r="I938" s="98">
        <v>1.3</v>
      </c>
      <c r="J938" s="104">
        <v>200000000</v>
      </c>
      <c r="K938" s="100">
        <v>1.25</v>
      </c>
      <c r="L938" s="100">
        <v>1.25</v>
      </c>
      <c r="M938" s="103">
        <v>200000000</v>
      </c>
      <c r="N938" s="100">
        <v>1.25</v>
      </c>
      <c r="O938" s="100">
        <v>1.25</v>
      </c>
      <c r="P938" s="102" t="str">
        <f t="shared" ca="1" si="14"/>
        <v>Matured</v>
      </c>
    </row>
    <row r="939" spans="1:16" x14ac:dyDescent="0.25">
      <c r="A939" s="95" t="s">
        <v>1259</v>
      </c>
      <c r="B939" s="96">
        <v>45700</v>
      </c>
      <c r="C939" s="21" t="s">
        <v>30</v>
      </c>
      <c r="D939" s="70" t="s">
        <v>16</v>
      </c>
      <c r="E939" s="70" t="s">
        <v>10</v>
      </c>
      <c r="F939" s="96">
        <v>45701</v>
      </c>
      <c r="G939" s="96">
        <v>45792</v>
      </c>
      <c r="H939" s="97">
        <v>60000000</v>
      </c>
      <c r="I939" s="98">
        <v>0.9</v>
      </c>
      <c r="J939" s="104">
        <v>145000000</v>
      </c>
      <c r="K939" s="100">
        <v>0.8</v>
      </c>
      <c r="L939" s="100">
        <v>0.89</v>
      </c>
      <c r="M939" s="103">
        <v>60000000</v>
      </c>
      <c r="N939" s="100">
        <v>0.85</v>
      </c>
      <c r="O939" s="100">
        <v>0.84151724137931039</v>
      </c>
      <c r="P939" s="102" t="str">
        <f t="shared" ca="1" si="14"/>
        <v>Matured</v>
      </c>
    </row>
    <row r="940" spans="1:16" x14ac:dyDescent="0.25">
      <c r="A940" s="95" t="s">
        <v>1260</v>
      </c>
      <c r="B940" s="96">
        <v>45700</v>
      </c>
      <c r="C940" s="21" t="s">
        <v>30</v>
      </c>
      <c r="D940" s="70" t="s">
        <v>16</v>
      </c>
      <c r="E940" s="70" t="s">
        <v>11</v>
      </c>
      <c r="F940" s="96">
        <v>45701</v>
      </c>
      <c r="G940" s="96">
        <v>45883</v>
      </c>
      <c r="H940" s="97">
        <v>30000000</v>
      </c>
      <c r="I940" s="98">
        <v>1</v>
      </c>
      <c r="J940" s="104">
        <v>32000000</v>
      </c>
      <c r="K940" s="100">
        <v>0.97</v>
      </c>
      <c r="L940" s="100">
        <v>0.99</v>
      </c>
      <c r="M940" s="103">
        <v>30000000</v>
      </c>
      <c r="N940" s="100">
        <v>0.99</v>
      </c>
      <c r="O940" s="100">
        <v>0.97750000000000004</v>
      </c>
      <c r="P940" s="102" t="str">
        <f t="shared" ca="1" si="14"/>
        <v>Matured</v>
      </c>
    </row>
    <row r="941" spans="1:16" x14ac:dyDescent="0.25">
      <c r="A941" s="95" t="s">
        <v>1261</v>
      </c>
      <c r="B941" s="96">
        <v>45700</v>
      </c>
      <c r="C941" s="21" t="s">
        <v>30</v>
      </c>
      <c r="D941" s="70" t="s">
        <v>16</v>
      </c>
      <c r="E941" s="70" t="s">
        <v>12</v>
      </c>
      <c r="F941" s="96">
        <v>45701</v>
      </c>
      <c r="G941" s="96">
        <v>46065</v>
      </c>
      <c r="H941" s="97">
        <v>30000000</v>
      </c>
      <c r="I941" s="98">
        <v>1.05</v>
      </c>
      <c r="J941" s="104">
        <v>24000000</v>
      </c>
      <c r="K941" s="100">
        <v>1.05</v>
      </c>
      <c r="L941" s="100">
        <v>1.05</v>
      </c>
      <c r="M941" s="103">
        <v>24000000</v>
      </c>
      <c r="N941" s="100">
        <v>1.05</v>
      </c>
      <c r="O941" s="100">
        <v>1.05</v>
      </c>
      <c r="P941" s="102" t="str">
        <f t="shared" ca="1" si="14"/>
        <v>Matured</v>
      </c>
    </row>
    <row r="942" spans="1:16" x14ac:dyDescent="0.25">
      <c r="A942" s="95" t="s">
        <v>727</v>
      </c>
      <c r="B942" s="96">
        <v>45707</v>
      </c>
      <c r="C942" s="21" t="s">
        <v>30</v>
      </c>
      <c r="D942" s="70" t="s">
        <v>17</v>
      </c>
      <c r="E942" s="70" t="s">
        <v>7</v>
      </c>
      <c r="F942" s="96">
        <v>45708</v>
      </c>
      <c r="G942" s="96">
        <v>45715</v>
      </c>
      <c r="H942" s="97">
        <v>800000000000</v>
      </c>
      <c r="I942" s="98">
        <v>1</v>
      </c>
      <c r="J942" s="104">
        <v>900000000000</v>
      </c>
      <c r="K942" s="100">
        <v>0.9</v>
      </c>
      <c r="L942" s="100">
        <v>1</v>
      </c>
      <c r="M942" s="103">
        <v>800000000000</v>
      </c>
      <c r="N942" s="100">
        <v>1</v>
      </c>
      <c r="O942" s="100">
        <v>0.9796111111111111</v>
      </c>
      <c r="P942" s="102" t="str">
        <f t="shared" ca="1" si="14"/>
        <v>Matured</v>
      </c>
    </row>
    <row r="943" spans="1:16" x14ac:dyDescent="0.25">
      <c r="A943" s="95" t="s">
        <v>728</v>
      </c>
      <c r="B943" s="96">
        <v>45707</v>
      </c>
      <c r="C943" s="21" t="s">
        <v>30</v>
      </c>
      <c r="D943" s="70" t="s">
        <v>17</v>
      </c>
      <c r="E943" s="70" t="s">
        <v>10</v>
      </c>
      <c r="F943" s="96">
        <v>45708</v>
      </c>
      <c r="G943" s="96">
        <v>45799</v>
      </c>
      <c r="H943" s="97">
        <v>140000000000</v>
      </c>
      <c r="I943" s="98">
        <v>1.1499999999999999</v>
      </c>
      <c r="J943" s="104">
        <v>110180000000</v>
      </c>
      <c r="K943" s="100"/>
      <c r="L943" s="100">
        <v>1.1499999999999999</v>
      </c>
      <c r="M943" s="103">
        <v>110180000000</v>
      </c>
      <c r="N943" s="100">
        <v>1.1499999999999999</v>
      </c>
      <c r="O943" s="100">
        <v>1.1090942094754039</v>
      </c>
      <c r="P943" s="102" t="str">
        <f t="shared" ca="1" si="14"/>
        <v>Matured</v>
      </c>
    </row>
    <row r="944" spans="1:16" x14ac:dyDescent="0.25">
      <c r="A944" s="95" t="s">
        <v>729</v>
      </c>
      <c r="B944" s="96">
        <v>45707</v>
      </c>
      <c r="C944" s="21" t="s">
        <v>30</v>
      </c>
      <c r="D944" s="70" t="s">
        <v>17</v>
      </c>
      <c r="E944" s="70" t="s">
        <v>11</v>
      </c>
      <c r="F944" s="96">
        <v>45708</v>
      </c>
      <c r="G944" s="96">
        <v>45890</v>
      </c>
      <c r="H944" s="97">
        <v>60000000000</v>
      </c>
      <c r="I944" s="98">
        <v>1.3</v>
      </c>
      <c r="J944" s="104">
        <v>700000000</v>
      </c>
      <c r="K944" s="100">
        <v>1.3</v>
      </c>
      <c r="L944" s="100">
        <v>1.3</v>
      </c>
      <c r="M944" s="103">
        <v>700000000</v>
      </c>
      <c r="N944" s="100">
        <v>1.3</v>
      </c>
      <c r="O944" s="100">
        <v>1.3</v>
      </c>
      <c r="P944" s="102" t="str">
        <f t="shared" ca="1" si="14"/>
        <v>Matured</v>
      </c>
    </row>
    <row r="945" spans="1:16" x14ac:dyDescent="0.25">
      <c r="A945" s="95" t="s">
        <v>1406</v>
      </c>
      <c r="B945" s="96">
        <v>45707</v>
      </c>
      <c r="C945" s="21" t="s">
        <v>31</v>
      </c>
      <c r="D945" s="70" t="s">
        <v>17</v>
      </c>
      <c r="E945" s="70" t="s">
        <v>33</v>
      </c>
      <c r="F945" s="96">
        <v>45709</v>
      </c>
      <c r="G945" s="96">
        <v>46439</v>
      </c>
      <c r="H945" s="97" t="s">
        <v>35</v>
      </c>
      <c r="I945" s="98">
        <v>3.2</v>
      </c>
      <c r="J945" s="104">
        <v>130000000000</v>
      </c>
      <c r="K945" s="100">
        <v>4</v>
      </c>
      <c r="L945" s="100">
        <v>4.5</v>
      </c>
      <c r="M945" s="103"/>
      <c r="N945" s="100"/>
      <c r="O945" s="100">
        <v>4.2730769230769203</v>
      </c>
      <c r="P945" s="102" t="str">
        <f t="shared" ca="1" si="14"/>
        <v>Matured</v>
      </c>
    </row>
    <row r="946" spans="1:16" x14ac:dyDescent="0.25">
      <c r="A946" s="95" t="s">
        <v>1262</v>
      </c>
      <c r="B946" s="96">
        <v>45707</v>
      </c>
      <c r="C946" s="21" t="s">
        <v>30</v>
      </c>
      <c r="D946" s="70" t="s">
        <v>16</v>
      </c>
      <c r="E946" s="70" t="s">
        <v>10</v>
      </c>
      <c r="F946" s="96">
        <v>45708</v>
      </c>
      <c r="G946" s="96">
        <v>45799</v>
      </c>
      <c r="H946" s="97">
        <v>60000000</v>
      </c>
      <c r="I946" s="98">
        <v>0.9</v>
      </c>
      <c r="J946" s="104">
        <v>186600000</v>
      </c>
      <c r="K946" s="100"/>
      <c r="L946" s="100">
        <v>0.9</v>
      </c>
      <c r="M946" s="103">
        <v>60000000</v>
      </c>
      <c r="N946" s="100">
        <v>0.8</v>
      </c>
      <c r="O946" s="100">
        <v>0.74035369774919613</v>
      </c>
      <c r="P946" s="102" t="str">
        <f t="shared" ca="1" si="14"/>
        <v>Matured</v>
      </c>
    </row>
    <row r="947" spans="1:16" x14ac:dyDescent="0.25">
      <c r="A947" s="95" t="s">
        <v>1263</v>
      </c>
      <c r="B947" s="96">
        <v>45707</v>
      </c>
      <c r="C947" s="21" t="s">
        <v>30</v>
      </c>
      <c r="D947" s="70" t="s">
        <v>16</v>
      </c>
      <c r="E947" s="70" t="s">
        <v>11</v>
      </c>
      <c r="F947" s="96">
        <v>45708</v>
      </c>
      <c r="G947" s="96">
        <v>45890</v>
      </c>
      <c r="H947" s="97">
        <v>30000000</v>
      </c>
      <c r="I947" s="98">
        <v>1</v>
      </c>
      <c r="J947" s="104">
        <v>12000000</v>
      </c>
      <c r="K947" s="100">
        <v>0.99</v>
      </c>
      <c r="L947" s="100">
        <v>0.99</v>
      </c>
      <c r="M947" s="103">
        <v>12000000</v>
      </c>
      <c r="N947" s="100">
        <v>0.99</v>
      </c>
      <c r="O947" s="100">
        <v>0.99</v>
      </c>
      <c r="P947" s="102" t="str">
        <f t="shared" ca="1" si="14"/>
        <v>Matured</v>
      </c>
    </row>
    <row r="948" spans="1:16" x14ac:dyDescent="0.25">
      <c r="A948" s="95" t="s">
        <v>1264</v>
      </c>
      <c r="B948" s="96">
        <v>45707</v>
      </c>
      <c r="C948" s="21" t="s">
        <v>30</v>
      </c>
      <c r="D948" s="70" t="s">
        <v>16</v>
      </c>
      <c r="E948" s="70" t="s">
        <v>12</v>
      </c>
      <c r="F948" s="96">
        <v>45708</v>
      </c>
      <c r="G948" s="96">
        <v>46072</v>
      </c>
      <c r="H948" s="97">
        <v>30000000</v>
      </c>
      <c r="I948" s="98">
        <v>1.05</v>
      </c>
      <c r="J948" s="104">
        <v>4300000</v>
      </c>
      <c r="K948" s="100">
        <v>0.99</v>
      </c>
      <c r="L948" s="100">
        <v>1.05</v>
      </c>
      <c r="M948" s="103">
        <v>4300000</v>
      </c>
      <c r="N948" s="100">
        <v>1.05</v>
      </c>
      <c r="O948" s="100">
        <v>1.0458139534883719</v>
      </c>
      <c r="P948" s="102" t="str">
        <f t="shared" ca="1" si="14"/>
        <v>Matured</v>
      </c>
    </row>
    <row r="949" spans="1:16" x14ac:dyDescent="0.25">
      <c r="A949" s="95" t="s">
        <v>730</v>
      </c>
      <c r="B949" s="96">
        <v>45714</v>
      </c>
      <c r="C949" s="21" t="s">
        <v>30</v>
      </c>
      <c r="D949" s="70" t="s">
        <v>17</v>
      </c>
      <c r="E949" s="70" t="s">
        <v>7</v>
      </c>
      <c r="F949" s="96">
        <v>45715</v>
      </c>
      <c r="G949" s="96">
        <v>45722</v>
      </c>
      <c r="H949" s="97">
        <v>800000000000</v>
      </c>
      <c r="I949" s="98">
        <v>1</v>
      </c>
      <c r="J949" s="104">
        <v>952000000000</v>
      </c>
      <c r="K949" s="100">
        <v>0.9</v>
      </c>
      <c r="L949" s="100">
        <v>1</v>
      </c>
      <c r="M949" s="103">
        <v>800000000000</v>
      </c>
      <c r="N949" s="100">
        <v>1</v>
      </c>
      <c r="O949" s="100">
        <v>0.9821428571428571</v>
      </c>
      <c r="P949" s="102" t="str">
        <f t="shared" ca="1" si="14"/>
        <v>Matured</v>
      </c>
    </row>
    <row r="950" spans="1:16" x14ac:dyDescent="0.25">
      <c r="A950" s="95" t="s">
        <v>731</v>
      </c>
      <c r="B950" s="96">
        <v>45714</v>
      </c>
      <c r="C950" s="21" t="s">
        <v>30</v>
      </c>
      <c r="D950" s="70" t="s">
        <v>17</v>
      </c>
      <c r="E950" s="70" t="s">
        <v>10</v>
      </c>
      <c r="F950" s="96">
        <v>45715</v>
      </c>
      <c r="G950" s="96">
        <v>45806</v>
      </c>
      <c r="H950" s="97">
        <v>140000000000</v>
      </c>
      <c r="I950" s="98">
        <v>1.1499999999999999</v>
      </c>
      <c r="J950" s="104">
        <v>100000000000</v>
      </c>
      <c r="K950" s="100">
        <v>1.1499999999999999</v>
      </c>
      <c r="L950" s="100">
        <v>1.1499999999999999</v>
      </c>
      <c r="M950" s="103">
        <v>100000000000</v>
      </c>
      <c r="N950" s="100">
        <v>1.1499999999999999</v>
      </c>
      <c r="O950" s="100">
        <v>1.1499999999999999</v>
      </c>
      <c r="P950" s="102" t="str">
        <f t="shared" ca="1" si="14"/>
        <v>Matured</v>
      </c>
    </row>
    <row r="951" spans="1:16" x14ac:dyDescent="0.25">
      <c r="A951" s="95" t="s">
        <v>1569</v>
      </c>
      <c r="B951" s="96">
        <v>45714</v>
      </c>
      <c r="C951" s="21" t="s">
        <v>30</v>
      </c>
      <c r="D951" s="70" t="s">
        <v>17</v>
      </c>
      <c r="E951" s="70" t="s">
        <v>11</v>
      </c>
      <c r="F951" s="96">
        <v>45715</v>
      </c>
      <c r="G951" s="96">
        <v>45897</v>
      </c>
      <c r="H951" s="97">
        <v>60000000000</v>
      </c>
      <c r="I951" s="98">
        <v>1.3</v>
      </c>
      <c r="J951" s="104"/>
      <c r="K951" s="100"/>
      <c r="L951" s="100"/>
      <c r="M951" s="103"/>
      <c r="N951" s="100"/>
      <c r="O951" s="100"/>
      <c r="P951" s="102" t="str">
        <f t="shared" ca="1" si="14"/>
        <v>Matured</v>
      </c>
    </row>
    <row r="952" spans="1:16" x14ac:dyDescent="0.25">
      <c r="A952" s="95" t="s">
        <v>1265</v>
      </c>
      <c r="B952" s="96">
        <v>45714</v>
      </c>
      <c r="C952" s="21" t="s">
        <v>30</v>
      </c>
      <c r="D952" s="70" t="s">
        <v>16</v>
      </c>
      <c r="E952" s="70" t="s">
        <v>10</v>
      </c>
      <c r="F952" s="96">
        <v>45715</v>
      </c>
      <c r="G952" s="96">
        <v>45806</v>
      </c>
      <c r="H952" s="97">
        <v>60000000</v>
      </c>
      <c r="I952" s="98">
        <v>0.9</v>
      </c>
      <c r="J952" s="104">
        <v>123100000</v>
      </c>
      <c r="K952" s="100">
        <v>0.2</v>
      </c>
      <c r="L952" s="100">
        <v>0.88</v>
      </c>
      <c r="M952" s="103">
        <v>60000000</v>
      </c>
      <c r="N952" s="100">
        <v>0.76</v>
      </c>
      <c r="O952" s="100">
        <v>0.77554833468724615</v>
      </c>
      <c r="P952" s="102" t="str">
        <f t="shared" ca="1" si="14"/>
        <v>Matured</v>
      </c>
    </row>
    <row r="953" spans="1:16" x14ac:dyDescent="0.25">
      <c r="A953" s="95" t="s">
        <v>1266</v>
      </c>
      <c r="B953" s="96">
        <v>45714</v>
      </c>
      <c r="C953" s="21" t="s">
        <v>30</v>
      </c>
      <c r="D953" s="70" t="s">
        <v>16</v>
      </c>
      <c r="E953" s="70" t="s">
        <v>11</v>
      </c>
      <c r="F953" s="96">
        <v>45715</v>
      </c>
      <c r="G953" s="96">
        <v>45897</v>
      </c>
      <c r="H953" s="97">
        <v>30000000</v>
      </c>
      <c r="I953" s="98">
        <v>1</v>
      </c>
      <c r="J953" s="104">
        <v>5000000</v>
      </c>
      <c r="K953" s="100">
        <v>0.99</v>
      </c>
      <c r="L953" s="100">
        <v>0.99</v>
      </c>
      <c r="M953" s="103">
        <v>5000000</v>
      </c>
      <c r="N953" s="100">
        <v>0.99</v>
      </c>
      <c r="O953" s="100">
        <v>0.99</v>
      </c>
      <c r="P953" s="102" t="str">
        <f t="shared" ca="1" si="14"/>
        <v>Matured</v>
      </c>
    </row>
    <row r="954" spans="1:16" x14ac:dyDescent="0.25">
      <c r="A954" s="95" t="s">
        <v>1267</v>
      </c>
      <c r="B954" s="96">
        <v>45714</v>
      </c>
      <c r="C954" s="21" t="s">
        <v>30</v>
      </c>
      <c r="D954" s="70" t="s">
        <v>16</v>
      </c>
      <c r="E954" s="70" t="s">
        <v>12</v>
      </c>
      <c r="F954" s="96">
        <v>45715</v>
      </c>
      <c r="G954" s="96">
        <v>46079</v>
      </c>
      <c r="H954" s="97">
        <v>30000000</v>
      </c>
      <c r="I954" s="98">
        <v>1.05</v>
      </c>
      <c r="J954" s="104">
        <v>2400000</v>
      </c>
      <c r="K954" s="100">
        <v>0.99</v>
      </c>
      <c r="L954" s="100">
        <v>1.05</v>
      </c>
      <c r="M954" s="103">
        <v>2400000</v>
      </c>
      <c r="N954" s="100">
        <v>1.05</v>
      </c>
      <c r="O954" s="100">
        <v>1.04</v>
      </c>
      <c r="P954" s="102" t="str">
        <f t="shared" ca="1" si="14"/>
        <v>Matured</v>
      </c>
    </row>
    <row r="955" spans="1:16" x14ac:dyDescent="0.25">
      <c r="A955" s="95" t="s">
        <v>732</v>
      </c>
      <c r="B955" s="96">
        <v>45721</v>
      </c>
      <c r="C955" s="21" t="s">
        <v>30</v>
      </c>
      <c r="D955" s="70" t="s">
        <v>17</v>
      </c>
      <c r="E955" s="70" t="s">
        <v>7</v>
      </c>
      <c r="F955" s="96">
        <v>45722</v>
      </c>
      <c r="G955" s="96">
        <v>45729</v>
      </c>
      <c r="H955" s="97">
        <v>850000000000</v>
      </c>
      <c r="I955" s="98">
        <v>1</v>
      </c>
      <c r="J955" s="104">
        <v>947000000000</v>
      </c>
      <c r="K955" s="100">
        <v>0.9</v>
      </c>
      <c r="L955" s="100">
        <v>1</v>
      </c>
      <c r="M955" s="103">
        <v>850000000000</v>
      </c>
      <c r="N955" s="100">
        <v>1</v>
      </c>
      <c r="O955" s="100">
        <v>0.97486800422386488</v>
      </c>
      <c r="P955" s="102" t="str">
        <f t="shared" ca="1" si="14"/>
        <v>Matured</v>
      </c>
    </row>
    <row r="956" spans="1:16" x14ac:dyDescent="0.25">
      <c r="A956" s="95" t="s">
        <v>1570</v>
      </c>
      <c r="B956" s="96">
        <v>45721</v>
      </c>
      <c r="C956" s="21" t="s">
        <v>30</v>
      </c>
      <c r="D956" s="70" t="s">
        <v>17</v>
      </c>
      <c r="E956" s="70" t="s">
        <v>10</v>
      </c>
      <c r="F956" s="96">
        <v>45722</v>
      </c>
      <c r="G956" s="96">
        <v>45813</v>
      </c>
      <c r="H956" s="97">
        <v>100000000000</v>
      </c>
      <c r="I956" s="98">
        <v>1.1499999999999999</v>
      </c>
      <c r="J956" s="104"/>
      <c r="K956" s="100"/>
      <c r="L956" s="100"/>
      <c r="M956" s="103"/>
      <c r="N956" s="100"/>
      <c r="O956" s="100"/>
      <c r="P956" s="102" t="str">
        <f t="shared" ca="1" si="14"/>
        <v>Matured</v>
      </c>
    </row>
    <row r="957" spans="1:16" x14ac:dyDescent="0.25">
      <c r="A957" s="95" t="s">
        <v>733</v>
      </c>
      <c r="B957" s="96">
        <v>45721</v>
      </c>
      <c r="C957" s="21" t="s">
        <v>30</v>
      </c>
      <c r="D957" s="70" t="s">
        <v>17</v>
      </c>
      <c r="E957" s="70" t="s">
        <v>11</v>
      </c>
      <c r="F957" s="96">
        <v>45722</v>
      </c>
      <c r="G957" s="96">
        <v>45904</v>
      </c>
      <c r="H957" s="97">
        <v>50000000000</v>
      </c>
      <c r="I957" s="98">
        <v>1.3</v>
      </c>
      <c r="J957" s="104">
        <v>300000000</v>
      </c>
      <c r="K957" s="100">
        <v>1.3</v>
      </c>
      <c r="L957" s="100">
        <v>1.3</v>
      </c>
      <c r="M957" s="103">
        <v>300000000</v>
      </c>
      <c r="N957" s="100">
        <v>1.3</v>
      </c>
      <c r="O957" s="100">
        <v>1.3</v>
      </c>
      <c r="P957" s="102" t="str">
        <f t="shared" ca="1" si="14"/>
        <v>Matured</v>
      </c>
    </row>
    <row r="958" spans="1:16" x14ac:dyDescent="0.25">
      <c r="A958" s="95" t="s">
        <v>1268</v>
      </c>
      <c r="B958" s="96">
        <v>45721</v>
      </c>
      <c r="C958" s="21" t="s">
        <v>30</v>
      </c>
      <c r="D958" s="70" t="s">
        <v>16</v>
      </c>
      <c r="E958" s="70" t="s">
        <v>10</v>
      </c>
      <c r="F958" s="96">
        <v>45722</v>
      </c>
      <c r="G958" s="96">
        <v>45813</v>
      </c>
      <c r="H958" s="97">
        <v>60000000</v>
      </c>
      <c r="I958" s="98">
        <v>0.9</v>
      </c>
      <c r="J958" s="104">
        <v>115000000</v>
      </c>
      <c r="K958" s="100">
        <v>0.7</v>
      </c>
      <c r="L958" s="100">
        <v>0.76</v>
      </c>
      <c r="M958" s="103">
        <v>60000000</v>
      </c>
      <c r="N958" s="100">
        <v>0.76</v>
      </c>
      <c r="O958" s="100">
        <v>0.73347826086956525</v>
      </c>
      <c r="P958" s="102" t="str">
        <f t="shared" ca="1" si="14"/>
        <v>Matured</v>
      </c>
    </row>
    <row r="959" spans="1:16" x14ac:dyDescent="0.25">
      <c r="A959" s="95" t="s">
        <v>1269</v>
      </c>
      <c r="B959" s="96">
        <v>45721</v>
      </c>
      <c r="C959" s="21" t="s">
        <v>30</v>
      </c>
      <c r="D959" s="70" t="s">
        <v>16</v>
      </c>
      <c r="E959" s="70" t="s">
        <v>11</v>
      </c>
      <c r="F959" s="96">
        <v>45722</v>
      </c>
      <c r="G959" s="96">
        <v>45904</v>
      </c>
      <c r="H959" s="97">
        <v>30000000</v>
      </c>
      <c r="I959" s="98">
        <v>1</v>
      </c>
      <c r="J959" s="104">
        <v>15300000</v>
      </c>
      <c r="K959" s="100">
        <v>0.99</v>
      </c>
      <c r="L959" s="100">
        <v>1</v>
      </c>
      <c r="M959" s="103">
        <v>15300000</v>
      </c>
      <c r="N959" s="100">
        <v>1</v>
      </c>
      <c r="O959" s="100">
        <v>0.99673202614379086</v>
      </c>
      <c r="P959" s="102" t="str">
        <f t="shared" ca="1" si="14"/>
        <v>Matured</v>
      </c>
    </row>
    <row r="960" spans="1:16" x14ac:dyDescent="0.25">
      <c r="A960" s="95" t="s">
        <v>1270</v>
      </c>
      <c r="B960" s="96">
        <v>45721</v>
      </c>
      <c r="C960" s="21" t="s">
        <v>30</v>
      </c>
      <c r="D960" s="70" t="s">
        <v>16</v>
      </c>
      <c r="E960" s="70" t="s">
        <v>12</v>
      </c>
      <c r="F960" s="96">
        <v>45722</v>
      </c>
      <c r="G960" s="96">
        <v>46086</v>
      </c>
      <c r="H960" s="97">
        <v>30000000</v>
      </c>
      <c r="I960" s="98">
        <v>1.05</v>
      </c>
      <c r="J960" s="104">
        <v>2100000</v>
      </c>
      <c r="K960" s="100">
        <v>1</v>
      </c>
      <c r="L960" s="100">
        <v>1.05</v>
      </c>
      <c r="M960" s="103">
        <v>2100000</v>
      </c>
      <c r="N960" s="100">
        <v>1.05</v>
      </c>
      <c r="O960" s="100">
        <v>1.0476190476190479</v>
      </c>
      <c r="P960" s="102" t="str">
        <f t="shared" ca="1" si="14"/>
        <v>Outstanding</v>
      </c>
    </row>
    <row r="961" spans="1:16" x14ac:dyDescent="0.25">
      <c r="A961" s="95" t="s">
        <v>734</v>
      </c>
      <c r="B961" s="96">
        <v>45728</v>
      </c>
      <c r="C961" s="21" t="s">
        <v>30</v>
      </c>
      <c r="D961" s="70" t="s">
        <v>17</v>
      </c>
      <c r="E961" s="70" t="s">
        <v>7</v>
      </c>
      <c r="F961" s="96">
        <v>45729</v>
      </c>
      <c r="G961" s="96">
        <v>45736</v>
      </c>
      <c r="H961" s="97">
        <v>850000000000</v>
      </c>
      <c r="I961" s="98">
        <v>1</v>
      </c>
      <c r="J961" s="104">
        <v>462000000000</v>
      </c>
      <c r="K961" s="100">
        <v>0.9</v>
      </c>
      <c r="L961" s="100">
        <v>1</v>
      </c>
      <c r="M961" s="103">
        <v>462000000000</v>
      </c>
      <c r="N961" s="100">
        <v>1</v>
      </c>
      <c r="O961" s="100">
        <v>0.9438311688311688</v>
      </c>
      <c r="P961" s="102" t="str">
        <f t="shared" ca="1" si="14"/>
        <v>Matured</v>
      </c>
    </row>
    <row r="962" spans="1:16" x14ac:dyDescent="0.25">
      <c r="A962" s="95" t="s">
        <v>735</v>
      </c>
      <c r="B962" s="96">
        <v>45728</v>
      </c>
      <c r="C962" s="21" t="s">
        <v>30</v>
      </c>
      <c r="D962" s="70" t="s">
        <v>17</v>
      </c>
      <c r="E962" s="70" t="s">
        <v>10</v>
      </c>
      <c r="F962" s="96">
        <v>45729</v>
      </c>
      <c r="G962" s="96">
        <v>45820</v>
      </c>
      <c r="H962" s="97">
        <v>100000000000</v>
      </c>
      <c r="I962" s="98">
        <v>1.1499999999999999</v>
      </c>
      <c r="J962" s="104">
        <v>40400000000</v>
      </c>
      <c r="K962" s="100">
        <v>0.3</v>
      </c>
      <c r="L962" s="100">
        <v>1.1499999999999999</v>
      </c>
      <c r="M962" s="103">
        <v>40400000000</v>
      </c>
      <c r="N962" s="100">
        <v>1.1499999999999999</v>
      </c>
      <c r="O962" s="100">
        <v>1.144554455445544</v>
      </c>
      <c r="P962" s="102" t="str">
        <f t="shared" ca="1" si="14"/>
        <v>Matured</v>
      </c>
    </row>
    <row r="963" spans="1:16" x14ac:dyDescent="0.25">
      <c r="A963" s="95" t="s">
        <v>736</v>
      </c>
      <c r="B963" s="96">
        <v>45728</v>
      </c>
      <c r="C963" s="21" t="s">
        <v>30</v>
      </c>
      <c r="D963" s="70" t="s">
        <v>17</v>
      </c>
      <c r="E963" s="70" t="s">
        <v>11</v>
      </c>
      <c r="F963" s="96">
        <v>45729</v>
      </c>
      <c r="G963" s="96">
        <v>45911</v>
      </c>
      <c r="H963" s="97">
        <v>50000000000</v>
      </c>
      <c r="I963" s="98">
        <v>1.3</v>
      </c>
      <c r="J963" s="104">
        <v>20200000000</v>
      </c>
      <c r="K963" s="100">
        <v>1.3</v>
      </c>
      <c r="L963" s="100">
        <v>1.3</v>
      </c>
      <c r="M963" s="103">
        <v>20200000000</v>
      </c>
      <c r="N963" s="100">
        <v>1.3</v>
      </c>
      <c r="O963" s="100">
        <v>1.3</v>
      </c>
      <c r="P963" s="102" t="str">
        <f t="shared" ca="1" si="14"/>
        <v>Matured</v>
      </c>
    </row>
    <row r="964" spans="1:16" x14ac:dyDescent="0.25">
      <c r="A964" s="95" t="s">
        <v>1271</v>
      </c>
      <c r="B964" s="96">
        <v>45728</v>
      </c>
      <c r="C964" s="21" t="s">
        <v>30</v>
      </c>
      <c r="D964" s="70" t="s">
        <v>16</v>
      </c>
      <c r="E964" s="70" t="s">
        <v>10</v>
      </c>
      <c r="F964" s="96">
        <v>45729</v>
      </c>
      <c r="G964" s="96">
        <v>45820</v>
      </c>
      <c r="H964" s="97">
        <v>60000000</v>
      </c>
      <c r="I964" s="98">
        <v>0.9</v>
      </c>
      <c r="J964" s="104">
        <v>129610000</v>
      </c>
      <c r="K964" s="100">
        <v>0.2</v>
      </c>
      <c r="L964" s="100">
        <v>0.76</v>
      </c>
      <c r="M964" s="103">
        <v>60000000</v>
      </c>
      <c r="N964" s="100">
        <v>0.72</v>
      </c>
      <c r="O964" s="100">
        <v>0.71321657279530903</v>
      </c>
      <c r="P964" s="102" t="str">
        <f t="shared" ca="1" si="14"/>
        <v>Matured</v>
      </c>
    </row>
    <row r="965" spans="1:16" x14ac:dyDescent="0.25">
      <c r="A965" s="95" t="s">
        <v>1272</v>
      </c>
      <c r="B965" s="96">
        <v>45728</v>
      </c>
      <c r="C965" s="21" t="s">
        <v>30</v>
      </c>
      <c r="D965" s="70" t="s">
        <v>16</v>
      </c>
      <c r="E965" s="70" t="s">
        <v>11</v>
      </c>
      <c r="F965" s="96">
        <v>45729</v>
      </c>
      <c r="G965" s="96">
        <v>45911</v>
      </c>
      <c r="H965" s="97">
        <v>30000000</v>
      </c>
      <c r="I965" s="98">
        <v>1</v>
      </c>
      <c r="J965" s="104">
        <v>38100000</v>
      </c>
      <c r="K965" s="100">
        <v>0.99</v>
      </c>
      <c r="L965" s="100">
        <v>1</v>
      </c>
      <c r="M965" s="103">
        <v>30000000</v>
      </c>
      <c r="N965" s="100">
        <v>0.99</v>
      </c>
      <c r="O965" s="100">
        <v>0.99001312335958003</v>
      </c>
      <c r="P965" s="102" t="str">
        <f t="shared" ref="P965:P1028" ca="1" si="15">IF(AND(G965 &gt; TODAY(), M965 &lt;&gt; ""), "Outstanding", "Matured")</f>
        <v>Matured</v>
      </c>
    </row>
    <row r="966" spans="1:16" x14ac:dyDescent="0.25">
      <c r="A966" s="95" t="s">
        <v>1273</v>
      </c>
      <c r="B966" s="96">
        <v>45728</v>
      </c>
      <c r="C966" s="21" t="s">
        <v>30</v>
      </c>
      <c r="D966" s="70" t="s">
        <v>16</v>
      </c>
      <c r="E966" s="70" t="s">
        <v>12</v>
      </c>
      <c r="F966" s="96">
        <v>45729</v>
      </c>
      <c r="G966" s="96">
        <v>46093</v>
      </c>
      <c r="H966" s="97">
        <v>30000000</v>
      </c>
      <c r="I966" s="98">
        <v>1.05</v>
      </c>
      <c r="J966" s="104">
        <v>31500000</v>
      </c>
      <c r="K966" s="100">
        <v>1</v>
      </c>
      <c r="L966" s="100">
        <v>1.05</v>
      </c>
      <c r="M966" s="103">
        <v>30000000</v>
      </c>
      <c r="N966" s="100">
        <v>1.05</v>
      </c>
      <c r="O966" s="100">
        <v>1.0269841269841271</v>
      </c>
      <c r="P966" s="102" t="str">
        <f t="shared" ca="1" si="15"/>
        <v>Outstanding</v>
      </c>
    </row>
    <row r="967" spans="1:16" x14ac:dyDescent="0.25">
      <c r="A967" s="95" t="s">
        <v>737</v>
      </c>
      <c r="B967" s="96">
        <v>45735</v>
      </c>
      <c r="C967" s="21" t="s">
        <v>30</v>
      </c>
      <c r="D967" s="70" t="s">
        <v>17</v>
      </c>
      <c r="E967" s="70" t="s">
        <v>7</v>
      </c>
      <c r="F967" s="96">
        <v>45736</v>
      </c>
      <c r="G967" s="96">
        <v>45743</v>
      </c>
      <c r="H967" s="97">
        <v>850000000000</v>
      </c>
      <c r="I967" s="98">
        <v>1</v>
      </c>
      <c r="J967" s="104">
        <v>479000000000</v>
      </c>
      <c r="K967" s="100">
        <v>0.9</v>
      </c>
      <c r="L967" s="100">
        <v>1</v>
      </c>
      <c r="M967" s="103">
        <v>479000000000</v>
      </c>
      <c r="N967" s="100">
        <v>1</v>
      </c>
      <c r="O967" s="100">
        <v>0.96857142857142897</v>
      </c>
      <c r="P967" s="102" t="str">
        <f t="shared" ca="1" si="15"/>
        <v>Matured</v>
      </c>
    </row>
    <row r="968" spans="1:16" x14ac:dyDescent="0.25">
      <c r="A968" s="95" t="s">
        <v>738</v>
      </c>
      <c r="B968" s="96">
        <v>45735</v>
      </c>
      <c r="C968" s="21" t="s">
        <v>30</v>
      </c>
      <c r="D968" s="70" t="s">
        <v>17</v>
      </c>
      <c r="E968" s="70" t="s">
        <v>10</v>
      </c>
      <c r="F968" s="96">
        <v>45736</v>
      </c>
      <c r="G968" s="96">
        <v>45827</v>
      </c>
      <c r="H968" s="97">
        <v>50000000000</v>
      </c>
      <c r="I968" s="98">
        <v>1.1499999999999999</v>
      </c>
      <c r="J968" s="104">
        <v>20930000000</v>
      </c>
      <c r="K968" s="100">
        <v>0.6</v>
      </c>
      <c r="L968" s="100">
        <v>1.1499999999999999</v>
      </c>
      <c r="M968" s="103">
        <v>20930000000</v>
      </c>
      <c r="N968" s="100">
        <v>1.1499999999999999</v>
      </c>
      <c r="O968" s="100">
        <v>0.9375</v>
      </c>
      <c r="P968" s="102" t="str">
        <f t="shared" ca="1" si="15"/>
        <v>Matured</v>
      </c>
    </row>
    <row r="969" spans="1:16" x14ac:dyDescent="0.25">
      <c r="A969" s="95" t="s">
        <v>1571</v>
      </c>
      <c r="B969" s="96">
        <v>45735</v>
      </c>
      <c r="C969" s="21" t="s">
        <v>30</v>
      </c>
      <c r="D969" s="70" t="s">
        <v>17</v>
      </c>
      <c r="E969" s="70" t="s">
        <v>11</v>
      </c>
      <c r="F969" s="96">
        <v>45736</v>
      </c>
      <c r="G969" s="96">
        <v>45918</v>
      </c>
      <c r="H969" s="97">
        <v>25000000000</v>
      </c>
      <c r="I969" s="98">
        <v>1.3</v>
      </c>
      <c r="J969" s="104"/>
      <c r="K969" s="100"/>
      <c r="L969" s="100"/>
      <c r="M969" s="103"/>
      <c r="N969" s="100"/>
      <c r="O969" s="100"/>
      <c r="P969" s="102" t="str">
        <f t="shared" ca="1" si="15"/>
        <v>Matured</v>
      </c>
    </row>
    <row r="970" spans="1:16" x14ac:dyDescent="0.25">
      <c r="A970" s="95" t="s">
        <v>379</v>
      </c>
      <c r="B970" s="96">
        <v>45735</v>
      </c>
      <c r="C970" s="21" t="s">
        <v>31</v>
      </c>
      <c r="D970" s="70" t="s">
        <v>17</v>
      </c>
      <c r="E970" s="70" t="s">
        <v>32</v>
      </c>
      <c r="F970" s="96">
        <v>45737</v>
      </c>
      <c r="G970" s="96">
        <v>46833</v>
      </c>
      <c r="H970" s="97" t="s">
        <v>35</v>
      </c>
      <c r="I970" s="98">
        <v>3.5</v>
      </c>
      <c r="J970" s="104">
        <v>130000000000</v>
      </c>
      <c r="K970" s="100">
        <v>4.2</v>
      </c>
      <c r="L970" s="100">
        <v>4.75</v>
      </c>
      <c r="M970" s="103">
        <v>90000000000</v>
      </c>
      <c r="N970" s="100"/>
      <c r="O970" s="100">
        <v>4.3307692307692296</v>
      </c>
      <c r="P970" s="102" t="str">
        <f t="shared" ca="1" si="15"/>
        <v>Outstanding</v>
      </c>
    </row>
    <row r="971" spans="1:16" x14ac:dyDescent="0.25">
      <c r="A971" s="95" t="s">
        <v>1274</v>
      </c>
      <c r="B971" s="96">
        <v>45735</v>
      </c>
      <c r="C971" s="21" t="s">
        <v>30</v>
      </c>
      <c r="D971" s="70" t="s">
        <v>16</v>
      </c>
      <c r="E971" s="70" t="s">
        <v>10</v>
      </c>
      <c r="F971" s="96">
        <v>45736</v>
      </c>
      <c r="G971" s="96">
        <v>45827</v>
      </c>
      <c r="H971" s="97">
        <v>60000000</v>
      </c>
      <c r="I971" s="98">
        <v>0.9</v>
      </c>
      <c r="J971" s="104">
        <v>102190000</v>
      </c>
      <c r="K971" s="100">
        <v>0.2</v>
      </c>
      <c r="L971" s="100">
        <v>0.8</v>
      </c>
      <c r="M971" s="103">
        <v>60000000</v>
      </c>
      <c r="N971" s="100">
        <v>0.7</v>
      </c>
      <c r="O971" s="100">
        <v>0.71218318817888249</v>
      </c>
      <c r="P971" s="102" t="str">
        <f t="shared" ca="1" si="15"/>
        <v>Matured</v>
      </c>
    </row>
    <row r="972" spans="1:16" x14ac:dyDescent="0.25">
      <c r="A972" s="95" t="s">
        <v>1275</v>
      </c>
      <c r="B972" s="96">
        <v>45735</v>
      </c>
      <c r="C972" s="21" t="s">
        <v>30</v>
      </c>
      <c r="D972" s="70" t="s">
        <v>16</v>
      </c>
      <c r="E972" s="70" t="s">
        <v>11</v>
      </c>
      <c r="F972" s="96">
        <v>45736</v>
      </c>
      <c r="G972" s="96">
        <v>45918</v>
      </c>
      <c r="H972" s="97">
        <v>30000000</v>
      </c>
      <c r="I972" s="98">
        <v>1</v>
      </c>
      <c r="J972" s="104">
        <v>15000000</v>
      </c>
      <c r="K972" s="100">
        <v>0.99</v>
      </c>
      <c r="L972" s="100">
        <v>0.99</v>
      </c>
      <c r="M972" s="103">
        <v>15000000</v>
      </c>
      <c r="N972" s="100">
        <v>0.99</v>
      </c>
      <c r="O972" s="100">
        <v>0.99</v>
      </c>
      <c r="P972" s="102" t="str">
        <f t="shared" ca="1" si="15"/>
        <v>Matured</v>
      </c>
    </row>
    <row r="973" spans="1:16" x14ac:dyDescent="0.25">
      <c r="A973" s="95" t="s">
        <v>1276</v>
      </c>
      <c r="B973" s="96">
        <v>45735</v>
      </c>
      <c r="C973" s="21" t="s">
        <v>30</v>
      </c>
      <c r="D973" s="70" t="s">
        <v>16</v>
      </c>
      <c r="E973" s="70" t="s">
        <v>12</v>
      </c>
      <c r="F973" s="96">
        <v>45736</v>
      </c>
      <c r="G973" s="96">
        <v>46100</v>
      </c>
      <c r="H973" s="97">
        <v>30000000</v>
      </c>
      <c r="I973" s="98">
        <v>1.05</v>
      </c>
      <c r="J973" s="104">
        <v>26000000</v>
      </c>
      <c r="K973" s="100">
        <v>1.04</v>
      </c>
      <c r="L973" s="100">
        <v>1.05</v>
      </c>
      <c r="M973" s="103">
        <v>26000000</v>
      </c>
      <c r="N973" s="100">
        <v>1.05</v>
      </c>
      <c r="O973" s="100">
        <v>1.0423076923076919</v>
      </c>
      <c r="P973" s="102" t="str">
        <f t="shared" ca="1" si="15"/>
        <v>Outstanding</v>
      </c>
    </row>
    <row r="974" spans="1:16" x14ac:dyDescent="0.25">
      <c r="A974" s="95" t="s">
        <v>739</v>
      </c>
      <c r="B974" s="96">
        <v>45742</v>
      </c>
      <c r="C974" s="21" t="s">
        <v>30</v>
      </c>
      <c r="D974" s="70" t="s">
        <v>17</v>
      </c>
      <c r="E974" s="70" t="s">
        <v>7</v>
      </c>
      <c r="F974" s="96">
        <v>45743</v>
      </c>
      <c r="G974" s="96">
        <v>45750</v>
      </c>
      <c r="H974" s="97">
        <v>850000000000</v>
      </c>
      <c r="I974" s="98">
        <v>1</v>
      </c>
      <c r="J974" s="104">
        <v>315000000000</v>
      </c>
      <c r="K974" s="100">
        <v>0.9</v>
      </c>
      <c r="L974" s="100">
        <v>1</v>
      </c>
      <c r="M974" s="103">
        <v>315000000000</v>
      </c>
      <c r="N974" s="100">
        <v>1</v>
      </c>
      <c r="O974" s="100">
        <v>0.98</v>
      </c>
      <c r="P974" s="102" t="str">
        <f t="shared" ca="1" si="15"/>
        <v>Matured</v>
      </c>
    </row>
    <row r="975" spans="1:16" x14ac:dyDescent="0.25">
      <c r="A975" s="95" t="s">
        <v>740</v>
      </c>
      <c r="B975" s="96">
        <v>45742</v>
      </c>
      <c r="C975" s="21" t="s">
        <v>30</v>
      </c>
      <c r="D975" s="70" t="s">
        <v>17</v>
      </c>
      <c r="E975" s="70" t="s">
        <v>10</v>
      </c>
      <c r="F975" s="96">
        <v>45743</v>
      </c>
      <c r="G975" s="96">
        <v>45834</v>
      </c>
      <c r="H975" s="97">
        <v>50000000000</v>
      </c>
      <c r="I975" s="98">
        <v>1.1499999999999999</v>
      </c>
      <c r="J975" s="104">
        <v>26500000000</v>
      </c>
      <c r="K975" s="100">
        <v>1.1499999999999999</v>
      </c>
      <c r="L975" s="100">
        <v>1.1499999999999999</v>
      </c>
      <c r="M975" s="103">
        <v>26500000000</v>
      </c>
      <c r="N975" s="100">
        <v>1.1499999999999999</v>
      </c>
      <c r="O975" s="100">
        <v>1.1499999999999999</v>
      </c>
      <c r="P975" s="102" t="str">
        <f t="shared" ca="1" si="15"/>
        <v>Matured</v>
      </c>
    </row>
    <row r="976" spans="1:16" x14ac:dyDescent="0.25">
      <c r="A976" s="95" t="s">
        <v>741</v>
      </c>
      <c r="B976" s="96">
        <v>45742</v>
      </c>
      <c r="C976" s="21" t="s">
        <v>30</v>
      </c>
      <c r="D976" s="70" t="s">
        <v>17</v>
      </c>
      <c r="E976" s="70" t="s">
        <v>11</v>
      </c>
      <c r="F976" s="96">
        <v>45743</v>
      </c>
      <c r="G976" s="96">
        <v>45925</v>
      </c>
      <c r="H976" s="97">
        <v>25000000000</v>
      </c>
      <c r="I976" s="98">
        <v>1.3</v>
      </c>
      <c r="J976" s="104">
        <v>600000000</v>
      </c>
      <c r="K976" s="100">
        <v>1.3</v>
      </c>
      <c r="L976" s="100">
        <v>1.3</v>
      </c>
      <c r="M976" s="103">
        <v>600000000</v>
      </c>
      <c r="N976" s="100">
        <v>1.3</v>
      </c>
      <c r="O976" s="100">
        <v>1.3</v>
      </c>
      <c r="P976" s="102" t="str">
        <f t="shared" ca="1" si="15"/>
        <v>Matured</v>
      </c>
    </row>
    <row r="977" spans="1:16" x14ac:dyDescent="0.25">
      <c r="A977" s="95" t="s">
        <v>1277</v>
      </c>
      <c r="B977" s="96">
        <v>45742</v>
      </c>
      <c r="C977" s="21" t="s">
        <v>30</v>
      </c>
      <c r="D977" s="70" t="s">
        <v>16</v>
      </c>
      <c r="E977" s="70" t="s">
        <v>10</v>
      </c>
      <c r="F977" s="96">
        <v>45743</v>
      </c>
      <c r="G977" s="96">
        <v>45834</v>
      </c>
      <c r="H977" s="97">
        <v>60000000</v>
      </c>
      <c r="I977" s="98">
        <v>0.9</v>
      </c>
      <c r="J977" s="104">
        <v>128000000</v>
      </c>
      <c r="K977" s="100">
        <v>0.7</v>
      </c>
      <c r="L977" s="100">
        <v>0.9</v>
      </c>
      <c r="M977" s="103">
        <v>60000000</v>
      </c>
      <c r="N977" s="100">
        <v>0.7</v>
      </c>
      <c r="O977" s="100">
        <v>0.71328124999999998</v>
      </c>
      <c r="P977" s="102" t="str">
        <f t="shared" ca="1" si="15"/>
        <v>Matured</v>
      </c>
    </row>
    <row r="978" spans="1:16" x14ac:dyDescent="0.25">
      <c r="A978" s="95" t="s">
        <v>1278</v>
      </c>
      <c r="B978" s="96">
        <v>45742</v>
      </c>
      <c r="C978" s="21" t="s">
        <v>30</v>
      </c>
      <c r="D978" s="70" t="s">
        <v>16</v>
      </c>
      <c r="E978" s="70" t="s">
        <v>11</v>
      </c>
      <c r="F978" s="96">
        <v>45743</v>
      </c>
      <c r="G978" s="96">
        <v>45925</v>
      </c>
      <c r="H978" s="97">
        <v>30000000</v>
      </c>
      <c r="I978" s="98">
        <v>1</v>
      </c>
      <c r="J978" s="104">
        <v>42300000</v>
      </c>
      <c r="K978" s="100">
        <v>0.98</v>
      </c>
      <c r="L978" s="100">
        <v>1</v>
      </c>
      <c r="M978" s="103">
        <v>30000000</v>
      </c>
      <c r="N978" s="100">
        <v>0.99</v>
      </c>
      <c r="O978" s="100">
        <v>0.99004728132387709</v>
      </c>
      <c r="P978" s="102" t="str">
        <f t="shared" ca="1" si="15"/>
        <v>Matured</v>
      </c>
    </row>
    <row r="979" spans="1:16" x14ac:dyDescent="0.25">
      <c r="A979" s="95" t="s">
        <v>1279</v>
      </c>
      <c r="B979" s="96">
        <v>45742</v>
      </c>
      <c r="C979" s="21" t="s">
        <v>30</v>
      </c>
      <c r="D979" s="70" t="s">
        <v>16</v>
      </c>
      <c r="E979" s="70" t="s">
        <v>12</v>
      </c>
      <c r="F979" s="96">
        <v>45743</v>
      </c>
      <c r="G979" s="96">
        <v>46107</v>
      </c>
      <c r="H979" s="97">
        <v>30000000</v>
      </c>
      <c r="I979" s="98">
        <v>1.05</v>
      </c>
      <c r="J979" s="104">
        <v>35000000</v>
      </c>
      <c r="K979" s="100">
        <v>1.05</v>
      </c>
      <c r="L979" s="100">
        <v>1.05</v>
      </c>
      <c r="M979" s="103">
        <v>35000000</v>
      </c>
      <c r="N979" s="100">
        <v>1.05</v>
      </c>
      <c r="O979" s="100">
        <v>1.05</v>
      </c>
      <c r="P979" s="102" t="str">
        <f t="shared" ca="1" si="15"/>
        <v>Outstanding</v>
      </c>
    </row>
    <row r="980" spans="1:16" x14ac:dyDescent="0.25">
      <c r="A980" s="95" t="s">
        <v>742</v>
      </c>
      <c r="B980" s="96">
        <v>45749</v>
      </c>
      <c r="C980" s="21" t="s">
        <v>30</v>
      </c>
      <c r="D980" s="70" t="s">
        <v>17</v>
      </c>
      <c r="E980" s="70" t="s">
        <v>7</v>
      </c>
      <c r="F980" s="96">
        <v>45750</v>
      </c>
      <c r="G980" s="96">
        <v>45757</v>
      </c>
      <c r="H980" s="97">
        <v>850000000000</v>
      </c>
      <c r="I980" s="98">
        <v>1</v>
      </c>
      <c r="J980" s="104">
        <v>406000000000</v>
      </c>
      <c r="K980" s="100">
        <v>0.9</v>
      </c>
      <c r="L980" s="100">
        <v>1</v>
      </c>
      <c r="M980" s="103">
        <v>406000000000</v>
      </c>
      <c r="N980" s="100">
        <v>1</v>
      </c>
      <c r="O980" s="100">
        <v>0.97599999999999998</v>
      </c>
      <c r="P980" s="102" t="str">
        <f t="shared" ca="1" si="15"/>
        <v>Matured</v>
      </c>
    </row>
    <row r="981" spans="1:16" x14ac:dyDescent="0.25">
      <c r="A981" s="95" t="s">
        <v>1572</v>
      </c>
      <c r="B981" s="96">
        <v>45749</v>
      </c>
      <c r="C981" s="21" t="s">
        <v>30</v>
      </c>
      <c r="D981" s="70" t="s">
        <v>17</v>
      </c>
      <c r="E981" s="70" t="s">
        <v>10</v>
      </c>
      <c r="F981" s="96">
        <v>45750</v>
      </c>
      <c r="G981" s="96">
        <v>45841</v>
      </c>
      <c r="H981" s="97">
        <v>50000000000</v>
      </c>
      <c r="I981" s="98">
        <v>1.1499999999999999</v>
      </c>
      <c r="J981" s="104"/>
      <c r="K981" s="100"/>
      <c r="L981" s="100"/>
      <c r="M981" s="103"/>
      <c r="N981" s="100"/>
      <c r="O981" s="100"/>
      <c r="P981" s="102" t="str">
        <f t="shared" ca="1" si="15"/>
        <v>Matured</v>
      </c>
    </row>
    <row r="982" spans="1:16" x14ac:dyDescent="0.25">
      <c r="A982" s="95" t="s">
        <v>743</v>
      </c>
      <c r="B982" s="96">
        <v>45749</v>
      </c>
      <c r="C982" s="21" t="s">
        <v>30</v>
      </c>
      <c r="D982" s="70" t="s">
        <v>17</v>
      </c>
      <c r="E982" s="70" t="s">
        <v>11</v>
      </c>
      <c r="F982" s="96">
        <v>45750</v>
      </c>
      <c r="G982" s="96">
        <v>45932</v>
      </c>
      <c r="H982" s="97">
        <v>25000000000</v>
      </c>
      <c r="I982" s="98">
        <v>1.3</v>
      </c>
      <c r="J982" s="104">
        <v>400000000</v>
      </c>
      <c r="K982" s="100">
        <v>1.2</v>
      </c>
      <c r="L982" s="100">
        <v>1.3</v>
      </c>
      <c r="M982" s="103">
        <v>400000000</v>
      </c>
      <c r="N982" s="100">
        <v>1.3</v>
      </c>
      <c r="O982" s="100">
        <v>1.25</v>
      </c>
      <c r="P982" s="102" t="str">
        <f t="shared" ca="1" si="15"/>
        <v>Matured</v>
      </c>
    </row>
    <row r="983" spans="1:16" x14ac:dyDescent="0.25">
      <c r="A983" s="95" t="s">
        <v>1280</v>
      </c>
      <c r="B983" s="96">
        <v>45749</v>
      </c>
      <c r="C983" s="21" t="s">
        <v>30</v>
      </c>
      <c r="D983" s="70" t="s">
        <v>16</v>
      </c>
      <c r="E983" s="70" t="s">
        <v>10</v>
      </c>
      <c r="F983" s="96">
        <v>45750</v>
      </c>
      <c r="G983" s="96">
        <v>45841</v>
      </c>
      <c r="H983" s="97">
        <v>60000000</v>
      </c>
      <c r="I983" s="98">
        <v>0.9</v>
      </c>
      <c r="J983" s="104">
        <v>173400000</v>
      </c>
      <c r="K983" s="100">
        <v>0.4</v>
      </c>
      <c r="L983" s="100">
        <v>0.7</v>
      </c>
      <c r="M983" s="103">
        <v>60000000</v>
      </c>
      <c r="N983" s="100">
        <v>0.69</v>
      </c>
      <c r="O983" s="100">
        <v>0.6907727797001153</v>
      </c>
      <c r="P983" s="102" t="str">
        <f t="shared" ca="1" si="15"/>
        <v>Matured</v>
      </c>
    </row>
    <row r="984" spans="1:16" x14ac:dyDescent="0.25">
      <c r="A984" s="95" t="s">
        <v>1281</v>
      </c>
      <c r="B984" s="96">
        <v>45749</v>
      </c>
      <c r="C984" s="21" t="s">
        <v>30</v>
      </c>
      <c r="D984" s="70" t="s">
        <v>16</v>
      </c>
      <c r="E984" s="70" t="s">
        <v>11</v>
      </c>
      <c r="F984" s="96">
        <v>45750</v>
      </c>
      <c r="G984" s="96">
        <v>45932</v>
      </c>
      <c r="H984" s="97">
        <v>30000000</v>
      </c>
      <c r="I984" s="98">
        <v>1</v>
      </c>
      <c r="J984" s="104">
        <v>40400000</v>
      </c>
      <c r="K984" s="100">
        <v>0.9</v>
      </c>
      <c r="L984" s="100">
        <v>0.99</v>
      </c>
      <c r="M984" s="103">
        <v>30000000</v>
      </c>
      <c r="N984" s="100">
        <v>0.97</v>
      </c>
      <c r="O984" s="100">
        <v>0.97469059405940595</v>
      </c>
      <c r="P984" s="102" t="str">
        <f t="shared" ca="1" si="15"/>
        <v>Matured</v>
      </c>
    </row>
    <row r="985" spans="1:16" x14ac:dyDescent="0.25">
      <c r="A985" s="95" t="s">
        <v>1282</v>
      </c>
      <c r="B985" s="96">
        <v>45749</v>
      </c>
      <c r="C985" s="21" t="s">
        <v>30</v>
      </c>
      <c r="D985" s="70" t="s">
        <v>16</v>
      </c>
      <c r="E985" s="70" t="s">
        <v>12</v>
      </c>
      <c r="F985" s="96">
        <v>45750</v>
      </c>
      <c r="G985" s="96">
        <v>46114</v>
      </c>
      <c r="H985" s="97">
        <v>30000000</v>
      </c>
      <c r="I985" s="98">
        <v>1.05</v>
      </c>
      <c r="J985" s="104">
        <v>35000000</v>
      </c>
      <c r="K985" s="100">
        <v>1.04</v>
      </c>
      <c r="L985" s="100">
        <v>1.05</v>
      </c>
      <c r="M985" s="103">
        <v>30000000</v>
      </c>
      <c r="N985" s="100">
        <v>1.05</v>
      </c>
      <c r="O985" s="100">
        <v>1.0414285714285709</v>
      </c>
      <c r="P985" s="102" t="str">
        <f t="shared" ca="1" si="15"/>
        <v>Outstanding</v>
      </c>
    </row>
    <row r="986" spans="1:16" x14ac:dyDescent="0.25">
      <c r="A986" s="95" t="s">
        <v>744</v>
      </c>
      <c r="B986" s="96">
        <v>45756</v>
      </c>
      <c r="C986" s="21" t="s">
        <v>30</v>
      </c>
      <c r="D986" s="70" t="s">
        <v>17</v>
      </c>
      <c r="E986" s="70" t="s">
        <v>7</v>
      </c>
      <c r="F986" s="96">
        <v>45757</v>
      </c>
      <c r="G986" s="96">
        <v>45764</v>
      </c>
      <c r="H986" s="97">
        <v>850000000000</v>
      </c>
      <c r="I986" s="98">
        <v>1</v>
      </c>
      <c r="J986" s="104">
        <v>561000000000</v>
      </c>
      <c r="K986" s="100">
        <v>0.9</v>
      </c>
      <c r="L986" s="100">
        <v>1</v>
      </c>
      <c r="M986" s="103">
        <v>561000000000</v>
      </c>
      <c r="N986" s="100">
        <v>1</v>
      </c>
      <c r="O986" s="100">
        <v>0.97571428571428598</v>
      </c>
      <c r="P986" s="102" t="str">
        <f t="shared" ca="1" si="15"/>
        <v>Matured</v>
      </c>
    </row>
    <row r="987" spans="1:16" x14ac:dyDescent="0.25">
      <c r="A987" s="95" t="s">
        <v>745</v>
      </c>
      <c r="B987" s="96">
        <v>45756</v>
      </c>
      <c r="C987" s="21" t="s">
        <v>30</v>
      </c>
      <c r="D987" s="70" t="s">
        <v>17</v>
      </c>
      <c r="E987" s="70" t="s">
        <v>10</v>
      </c>
      <c r="F987" s="96">
        <v>45757</v>
      </c>
      <c r="G987" s="96">
        <v>45848</v>
      </c>
      <c r="H987" s="97">
        <v>50000000000</v>
      </c>
      <c r="I987" s="98">
        <v>1.1499999999999999</v>
      </c>
      <c r="J987" s="104">
        <v>3371000000</v>
      </c>
      <c r="K987" s="100">
        <v>0.75</v>
      </c>
      <c r="L987" s="100">
        <v>1.1200000000000001</v>
      </c>
      <c r="M987" s="103">
        <v>3371000000</v>
      </c>
      <c r="N987" s="100">
        <v>1.1200000000000001</v>
      </c>
      <c r="O987" s="100">
        <v>1.0175000000000001</v>
      </c>
      <c r="P987" s="102" t="str">
        <f t="shared" ca="1" si="15"/>
        <v>Matured</v>
      </c>
    </row>
    <row r="988" spans="1:16" x14ac:dyDescent="0.25">
      <c r="A988" s="95" t="s">
        <v>1573</v>
      </c>
      <c r="B988" s="96">
        <v>45756</v>
      </c>
      <c r="C988" s="21" t="s">
        <v>30</v>
      </c>
      <c r="D988" s="70" t="s">
        <v>17</v>
      </c>
      <c r="E988" s="70" t="s">
        <v>11</v>
      </c>
      <c r="F988" s="96">
        <v>45757</v>
      </c>
      <c r="G988" s="96">
        <v>45939</v>
      </c>
      <c r="H988" s="97">
        <v>25000000000</v>
      </c>
      <c r="I988" s="98">
        <v>1.3</v>
      </c>
      <c r="J988" s="104"/>
      <c r="K988" s="100"/>
      <c r="L988" s="100"/>
      <c r="M988" s="103"/>
      <c r="N988" s="100"/>
      <c r="O988" s="100"/>
      <c r="P988" s="102" t="str">
        <f t="shared" ca="1" si="15"/>
        <v>Matured</v>
      </c>
    </row>
    <row r="989" spans="1:16" x14ac:dyDescent="0.25">
      <c r="A989" s="95" t="s">
        <v>1283</v>
      </c>
      <c r="B989" s="96">
        <v>45756</v>
      </c>
      <c r="C989" s="21" t="s">
        <v>30</v>
      </c>
      <c r="D989" s="70" t="s">
        <v>16</v>
      </c>
      <c r="E989" s="70" t="s">
        <v>10</v>
      </c>
      <c r="F989" s="96">
        <v>45757</v>
      </c>
      <c r="G989" s="96">
        <v>45848</v>
      </c>
      <c r="H989" s="97">
        <v>60000000</v>
      </c>
      <c r="I989" s="98">
        <v>0.9</v>
      </c>
      <c r="J989" s="104">
        <v>102550000</v>
      </c>
      <c r="K989" s="100">
        <v>0.5</v>
      </c>
      <c r="L989" s="100">
        <v>0.9</v>
      </c>
      <c r="M989" s="103">
        <v>60000000</v>
      </c>
      <c r="N989" s="100">
        <v>0.68</v>
      </c>
      <c r="O989" s="100">
        <v>0.62403705509507557</v>
      </c>
      <c r="P989" s="102" t="str">
        <f t="shared" ca="1" si="15"/>
        <v>Matured</v>
      </c>
    </row>
    <row r="990" spans="1:16" x14ac:dyDescent="0.25">
      <c r="A990" s="95" t="s">
        <v>1284</v>
      </c>
      <c r="B990" s="96">
        <v>45756</v>
      </c>
      <c r="C990" s="21" t="s">
        <v>30</v>
      </c>
      <c r="D990" s="70" t="s">
        <v>16</v>
      </c>
      <c r="E990" s="70" t="s">
        <v>11</v>
      </c>
      <c r="F990" s="96">
        <v>45757</v>
      </c>
      <c r="G990" s="96">
        <v>45939</v>
      </c>
      <c r="H990" s="97">
        <v>30000000</v>
      </c>
      <c r="I990" s="98">
        <v>1</v>
      </c>
      <c r="J990" s="104">
        <v>10735000</v>
      </c>
      <c r="K990" s="100">
        <v>0.9</v>
      </c>
      <c r="L990" s="100">
        <v>0.95</v>
      </c>
      <c r="M990" s="103">
        <v>10735000</v>
      </c>
      <c r="N990" s="100">
        <v>0.95</v>
      </c>
      <c r="O990" s="100">
        <v>0.92794597112249655</v>
      </c>
      <c r="P990" s="102" t="str">
        <f t="shared" ca="1" si="15"/>
        <v>Matured</v>
      </c>
    </row>
    <row r="991" spans="1:16" x14ac:dyDescent="0.25">
      <c r="A991" s="95" t="s">
        <v>1285</v>
      </c>
      <c r="B991" s="96">
        <v>45756</v>
      </c>
      <c r="C991" s="21" t="s">
        <v>30</v>
      </c>
      <c r="D991" s="70" t="s">
        <v>16</v>
      </c>
      <c r="E991" s="70" t="s">
        <v>12</v>
      </c>
      <c r="F991" s="96">
        <v>45757</v>
      </c>
      <c r="G991" s="96">
        <v>46121</v>
      </c>
      <c r="H991" s="97">
        <v>30000000</v>
      </c>
      <c r="I991" s="98">
        <v>1.05</v>
      </c>
      <c r="J991" s="104">
        <v>20000000</v>
      </c>
      <c r="K991" s="100">
        <v>1.04</v>
      </c>
      <c r="L991" s="100">
        <v>1.04</v>
      </c>
      <c r="M991" s="103">
        <v>20000000</v>
      </c>
      <c r="N991" s="100">
        <v>1.04</v>
      </c>
      <c r="O991" s="100">
        <v>1.04</v>
      </c>
      <c r="P991" s="102" t="str">
        <f t="shared" ca="1" si="15"/>
        <v>Outstanding</v>
      </c>
    </row>
    <row r="992" spans="1:16" x14ac:dyDescent="0.25">
      <c r="A992" s="95" t="s">
        <v>746</v>
      </c>
      <c r="B992" s="96">
        <v>45763</v>
      </c>
      <c r="C992" s="21" t="s">
        <v>30</v>
      </c>
      <c r="D992" s="70" t="s">
        <v>17</v>
      </c>
      <c r="E992" s="70" t="s">
        <v>7</v>
      </c>
      <c r="F992" s="96">
        <v>45764</v>
      </c>
      <c r="G992" s="96">
        <v>45771</v>
      </c>
      <c r="H992" s="97">
        <v>850000000000</v>
      </c>
      <c r="I992" s="98">
        <v>1</v>
      </c>
      <c r="J992" s="104">
        <v>641000000000</v>
      </c>
      <c r="K992" s="100">
        <v>0.9</v>
      </c>
      <c r="L992" s="100">
        <v>1</v>
      </c>
      <c r="M992" s="103">
        <v>641000000000</v>
      </c>
      <c r="N992" s="100">
        <v>1</v>
      </c>
      <c r="O992" s="100">
        <v>0.96333333333333304</v>
      </c>
      <c r="P992" s="102" t="str">
        <f t="shared" ca="1" si="15"/>
        <v>Matured</v>
      </c>
    </row>
    <row r="993" spans="1:16" x14ac:dyDescent="0.25">
      <c r="A993" s="95" t="s">
        <v>747</v>
      </c>
      <c r="B993" s="96">
        <v>45763</v>
      </c>
      <c r="C993" s="21" t="s">
        <v>30</v>
      </c>
      <c r="D993" s="70" t="s">
        <v>17</v>
      </c>
      <c r="E993" s="70" t="s">
        <v>10</v>
      </c>
      <c r="F993" s="96">
        <v>45764</v>
      </c>
      <c r="G993" s="96">
        <v>45855</v>
      </c>
      <c r="H993" s="97">
        <v>50000000000</v>
      </c>
      <c r="I993" s="98">
        <v>1.1499999999999999</v>
      </c>
      <c r="J993" s="104">
        <v>21250000000</v>
      </c>
      <c r="K993" s="100">
        <v>0.5</v>
      </c>
      <c r="L993" s="100">
        <v>1.1499999999999999</v>
      </c>
      <c r="M993" s="103">
        <v>21250000000</v>
      </c>
      <c r="N993" s="100">
        <v>1.1499999999999999</v>
      </c>
      <c r="O993" s="100">
        <v>0.74</v>
      </c>
      <c r="P993" s="102" t="str">
        <f t="shared" ca="1" si="15"/>
        <v>Matured</v>
      </c>
    </row>
    <row r="994" spans="1:16" x14ac:dyDescent="0.25">
      <c r="A994" s="95" t="s">
        <v>748</v>
      </c>
      <c r="B994" s="96">
        <v>45763</v>
      </c>
      <c r="C994" s="21" t="s">
        <v>30</v>
      </c>
      <c r="D994" s="70" t="s">
        <v>17</v>
      </c>
      <c r="E994" s="70" t="s">
        <v>11</v>
      </c>
      <c r="F994" s="96">
        <v>45764</v>
      </c>
      <c r="G994" s="96">
        <v>45946</v>
      </c>
      <c r="H994" s="97">
        <v>25000000000</v>
      </c>
      <c r="I994" s="98">
        <v>1.3</v>
      </c>
      <c r="J994" s="104">
        <v>26100000000</v>
      </c>
      <c r="K994" s="100">
        <v>0.9</v>
      </c>
      <c r="L994" s="100">
        <v>1.3</v>
      </c>
      <c r="M994" s="103">
        <v>25000000000</v>
      </c>
      <c r="N994" s="100">
        <v>1.3</v>
      </c>
      <c r="O994" s="100">
        <v>1.1000000000000001</v>
      </c>
      <c r="P994" s="102" t="str">
        <f t="shared" ca="1" si="15"/>
        <v>Matured</v>
      </c>
    </row>
    <row r="995" spans="1:16" x14ac:dyDescent="0.25">
      <c r="A995" s="95" t="s">
        <v>1286</v>
      </c>
      <c r="B995" s="96">
        <v>45763</v>
      </c>
      <c r="C995" s="21" t="s">
        <v>30</v>
      </c>
      <c r="D995" s="70" t="s">
        <v>16</v>
      </c>
      <c r="E995" s="70" t="s">
        <v>10</v>
      </c>
      <c r="F995" s="96">
        <v>45764</v>
      </c>
      <c r="G995" s="96">
        <v>45855</v>
      </c>
      <c r="H995" s="97">
        <v>60000000</v>
      </c>
      <c r="I995" s="98">
        <v>0.9</v>
      </c>
      <c r="J995" s="104">
        <v>58100000</v>
      </c>
      <c r="K995" s="100">
        <v>0.2</v>
      </c>
      <c r="L995" s="100">
        <v>0.9</v>
      </c>
      <c r="M995" s="103">
        <v>58100000</v>
      </c>
      <c r="N995" s="100">
        <v>0.9</v>
      </c>
      <c r="O995" s="100">
        <v>0.64191049913941478</v>
      </c>
      <c r="P995" s="102" t="str">
        <f t="shared" ca="1" si="15"/>
        <v>Matured</v>
      </c>
    </row>
    <row r="996" spans="1:16" x14ac:dyDescent="0.25">
      <c r="A996" s="95" t="s">
        <v>1287</v>
      </c>
      <c r="B996" s="96">
        <v>45763</v>
      </c>
      <c r="C996" s="21" t="s">
        <v>30</v>
      </c>
      <c r="D996" s="70" t="s">
        <v>16</v>
      </c>
      <c r="E996" s="70" t="s">
        <v>11</v>
      </c>
      <c r="F996" s="96">
        <v>45764</v>
      </c>
      <c r="G996" s="96">
        <v>45946</v>
      </c>
      <c r="H996" s="97">
        <v>30000000</v>
      </c>
      <c r="I996" s="98">
        <v>1</v>
      </c>
      <c r="J996" s="104">
        <v>32500000</v>
      </c>
      <c r="K996" s="100">
        <v>0.8</v>
      </c>
      <c r="L996" s="100">
        <v>0.95</v>
      </c>
      <c r="M996" s="103">
        <v>30000000</v>
      </c>
      <c r="N996" s="100">
        <v>0.95</v>
      </c>
      <c r="O996" s="100">
        <v>0.9</v>
      </c>
      <c r="P996" s="102" t="str">
        <f t="shared" ca="1" si="15"/>
        <v>Matured</v>
      </c>
    </row>
    <row r="997" spans="1:16" x14ac:dyDescent="0.25">
      <c r="A997" s="95" t="s">
        <v>1288</v>
      </c>
      <c r="B997" s="96">
        <v>45763</v>
      </c>
      <c r="C997" s="21" t="s">
        <v>30</v>
      </c>
      <c r="D997" s="70" t="s">
        <v>16</v>
      </c>
      <c r="E997" s="70" t="s">
        <v>12</v>
      </c>
      <c r="F997" s="96">
        <v>45764</v>
      </c>
      <c r="G997" s="96">
        <v>46128</v>
      </c>
      <c r="H997" s="97">
        <v>30000000</v>
      </c>
      <c r="I997" s="98">
        <v>1.05</v>
      </c>
      <c r="J997" s="104">
        <v>27000000</v>
      </c>
      <c r="K997" s="100">
        <v>1.05</v>
      </c>
      <c r="L997" s="100">
        <v>1.05</v>
      </c>
      <c r="M997" s="103">
        <v>27000000</v>
      </c>
      <c r="N997" s="100">
        <v>1.05</v>
      </c>
      <c r="O997" s="100">
        <v>1.05</v>
      </c>
      <c r="P997" s="102" t="str">
        <f t="shared" ca="1" si="15"/>
        <v>Outstanding</v>
      </c>
    </row>
    <row r="998" spans="1:16" x14ac:dyDescent="0.25">
      <c r="A998" s="95" t="s">
        <v>749</v>
      </c>
      <c r="B998" s="96">
        <v>45770</v>
      </c>
      <c r="C998" s="21" t="s">
        <v>30</v>
      </c>
      <c r="D998" s="70" t="s">
        <v>17</v>
      </c>
      <c r="E998" s="70" t="s">
        <v>7</v>
      </c>
      <c r="F998" s="96">
        <v>45771</v>
      </c>
      <c r="G998" s="96">
        <v>45778</v>
      </c>
      <c r="H998" s="97">
        <v>850000000000</v>
      </c>
      <c r="I998" s="98">
        <v>1</v>
      </c>
      <c r="J998" s="104">
        <v>473000000000</v>
      </c>
      <c r="K998" s="100">
        <v>0.9</v>
      </c>
      <c r="L998" s="100">
        <v>1</v>
      </c>
      <c r="M998" s="103">
        <v>473000000000</v>
      </c>
      <c r="N998" s="100">
        <v>1</v>
      </c>
      <c r="O998" s="100">
        <v>0.97599999999999998</v>
      </c>
      <c r="P998" s="102" t="str">
        <f t="shared" ca="1" si="15"/>
        <v>Matured</v>
      </c>
    </row>
    <row r="999" spans="1:16" x14ac:dyDescent="0.25">
      <c r="A999" s="95" t="s">
        <v>750</v>
      </c>
      <c r="B999" s="96">
        <v>45770</v>
      </c>
      <c r="C999" s="21" t="s">
        <v>30</v>
      </c>
      <c r="D999" s="70" t="s">
        <v>17</v>
      </c>
      <c r="E999" s="70" t="s">
        <v>10</v>
      </c>
      <c r="F999" s="96">
        <v>45771</v>
      </c>
      <c r="G999" s="96">
        <v>45862</v>
      </c>
      <c r="H999" s="97">
        <v>50000000000</v>
      </c>
      <c r="I999" s="98">
        <v>1.1499999999999999</v>
      </c>
      <c r="J999" s="104">
        <v>9600000000</v>
      </c>
      <c r="K999" s="100">
        <v>0.5</v>
      </c>
      <c r="L999" s="100">
        <v>0.5</v>
      </c>
      <c r="M999" s="103">
        <v>9600000000</v>
      </c>
      <c r="N999" s="100">
        <v>0.5</v>
      </c>
      <c r="O999" s="100">
        <v>0.5</v>
      </c>
      <c r="P999" s="102" t="str">
        <f t="shared" ca="1" si="15"/>
        <v>Matured</v>
      </c>
    </row>
    <row r="1000" spans="1:16" x14ac:dyDescent="0.25">
      <c r="A1000" s="95" t="s">
        <v>1574</v>
      </c>
      <c r="B1000" s="96">
        <v>45770</v>
      </c>
      <c r="C1000" s="21" t="s">
        <v>30</v>
      </c>
      <c r="D1000" s="70" t="s">
        <v>17</v>
      </c>
      <c r="E1000" s="70" t="s">
        <v>11</v>
      </c>
      <c r="F1000" s="96">
        <v>45771</v>
      </c>
      <c r="G1000" s="96">
        <v>45953</v>
      </c>
      <c r="H1000" s="97">
        <v>25000000000</v>
      </c>
      <c r="I1000" s="98">
        <v>1.3</v>
      </c>
      <c r="J1000" s="104"/>
      <c r="K1000" s="100"/>
      <c r="L1000" s="100"/>
      <c r="M1000" s="103"/>
      <c r="N1000" s="100"/>
      <c r="O1000" s="100"/>
      <c r="P1000" s="102" t="str">
        <f t="shared" ca="1" si="15"/>
        <v>Matured</v>
      </c>
    </row>
    <row r="1001" spans="1:16" x14ac:dyDescent="0.25">
      <c r="A1001" s="95" t="s">
        <v>380</v>
      </c>
      <c r="B1001" s="96">
        <v>45770</v>
      </c>
      <c r="C1001" s="21" t="s">
        <v>31</v>
      </c>
      <c r="D1001" s="70" t="s">
        <v>17</v>
      </c>
      <c r="E1001" s="70" t="s">
        <v>15</v>
      </c>
      <c r="F1001" s="96">
        <v>45772</v>
      </c>
      <c r="G1001" s="96">
        <v>46137</v>
      </c>
      <c r="H1001" s="97" t="s">
        <v>35</v>
      </c>
      <c r="I1001" s="98">
        <v>2.7</v>
      </c>
      <c r="J1001" s="104">
        <v>64000000000</v>
      </c>
      <c r="K1001" s="100">
        <v>3</v>
      </c>
      <c r="L1001" s="100">
        <v>4</v>
      </c>
      <c r="M1001" s="103">
        <v>34000000000</v>
      </c>
      <c r="N1001" s="100"/>
      <c r="O1001" s="100">
        <v>3.4375</v>
      </c>
      <c r="P1001" s="102" t="str">
        <f t="shared" ca="1" si="15"/>
        <v>Outstanding</v>
      </c>
    </row>
    <row r="1002" spans="1:16" x14ac:dyDescent="0.25">
      <c r="A1002" s="95" t="s">
        <v>1289</v>
      </c>
      <c r="B1002" s="96">
        <v>45770</v>
      </c>
      <c r="C1002" s="21" t="s">
        <v>30</v>
      </c>
      <c r="D1002" s="70" t="s">
        <v>16</v>
      </c>
      <c r="E1002" s="70" t="s">
        <v>10</v>
      </c>
      <c r="F1002" s="96">
        <v>45771</v>
      </c>
      <c r="G1002" s="96">
        <v>45862</v>
      </c>
      <c r="H1002" s="97">
        <v>60000000</v>
      </c>
      <c r="I1002" s="98">
        <v>0.9</v>
      </c>
      <c r="J1002" s="104">
        <v>116190000</v>
      </c>
      <c r="K1002" s="100">
        <v>0.4</v>
      </c>
      <c r="L1002" s="100">
        <v>0.9</v>
      </c>
      <c r="M1002" s="103">
        <v>60000000</v>
      </c>
      <c r="N1002" s="100">
        <v>0.65</v>
      </c>
      <c r="O1002" s="100">
        <v>0.67280316722609523</v>
      </c>
      <c r="P1002" s="102" t="str">
        <f t="shared" ca="1" si="15"/>
        <v>Matured</v>
      </c>
    </row>
    <row r="1003" spans="1:16" x14ac:dyDescent="0.25">
      <c r="A1003" s="95" t="s">
        <v>1290</v>
      </c>
      <c r="B1003" s="96">
        <v>45770</v>
      </c>
      <c r="C1003" s="21" t="s">
        <v>30</v>
      </c>
      <c r="D1003" s="70" t="s">
        <v>16</v>
      </c>
      <c r="E1003" s="70" t="s">
        <v>11</v>
      </c>
      <c r="F1003" s="96">
        <v>45771</v>
      </c>
      <c r="G1003" s="96">
        <v>45953</v>
      </c>
      <c r="H1003" s="97">
        <v>30000000</v>
      </c>
      <c r="I1003" s="98">
        <v>1</v>
      </c>
      <c r="J1003" s="104">
        <v>32000000</v>
      </c>
      <c r="K1003" s="100">
        <v>0.9</v>
      </c>
      <c r="L1003" s="100">
        <v>0.95</v>
      </c>
      <c r="M1003" s="103">
        <v>32000000</v>
      </c>
      <c r="N1003" s="100">
        <v>0.95</v>
      </c>
      <c r="O1003" s="100">
        <v>0.91093749999999996</v>
      </c>
      <c r="P1003" s="102" t="str">
        <f t="shared" ca="1" si="15"/>
        <v>Matured</v>
      </c>
    </row>
    <row r="1004" spans="1:16" x14ac:dyDescent="0.25">
      <c r="A1004" s="95" t="s">
        <v>1291</v>
      </c>
      <c r="B1004" s="96">
        <v>45770</v>
      </c>
      <c r="C1004" s="21" t="s">
        <v>30</v>
      </c>
      <c r="D1004" s="70" t="s">
        <v>16</v>
      </c>
      <c r="E1004" s="70" t="s">
        <v>12</v>
      </c>
      <c r="F1004" s="96">
        <v>45771</v>
      </c>
      <c r="G1004" s="96">
        <v>46135</v>
      </c>
      <c r="H1004" s="97">
        <v>30000000</v>
      </c>
      <c r="I1004" s="98">
        <v>1.05</v>
      </c>
      <c r="J1004" s="104">
        <v>27000000</v>
      </c>
      <c r="K1004" s="100">
        <v>1.05</v>
      </c>
      <c r="L1004" s="100">
        <v>1.05</v>
      </c>
      <c r="M1004" s="103">
        <v>27000000</v>
      </c>
      <c r="N1004" s="100">
        <v>1.05</v>
      </c>
      <c r="O1004" s="100">
        <v>1.05</v>
      </c>
      <c r="P1004" s="102" t="str">
        <f t="shared" ca="1" si="15"/>
        <v>Outstanding</v>
      </c>
    </row>
    <row r="1005" spans="1:16" x14ac:dyDescent="0.25">
      <c r="A1005" s="95" t="s">
        <v>751</v>
      </c>
      <c r="B1005" s="96">
        <v>45785</v>
      </c>
      <c r="C1005" s="21" t="s">
        <v>30</v>
      </c>
      <c r="D1005" s="70" t="s">
        <v>17</v>
      </c>
      <c r="E1005" s="70" t="s">
        <v>7</v>
      </c>
      <c r="F1005" s="96">
        <v>45785</v>
      </c>
      <c r="G1005" s="96">
        <v>45792</v>
      </c>
      <c r="H1005" s="97">
        <v>850000000000</v>
      </c>
      <c r="I1005" s="98">
        <v>1</v>
      </c>
      <c r="J1005" s="104">
        <v>826000000000</v>
      </c>
      <c r="K1005" s="100">
        <v>0.9</v>
      </c>
      <c r="L1005" s="100">
        <v>1</v>
      </c>
      <c r="M1005" s="103">
        <v>826000000000</v>
      </c>
      <c r="N1005" s="100">
        <v>1</v>
      </c>
      <c r="O1005" s="100">
        <v>0.99</v>
      </c>
      <c r="P1005" s="102" t="str">
        <f t="shared" ca="1" si="15"/>
        <v>Matured</v>
      </c>
    </row>
    <row r="1006" spans="1:16" x14ac:dyDescent="0.25">
      <c r="A1006" s="95" t="s">
        <v>752</v>
      </c>
      <c r="B1006" s="96">
        <v>45785</v>
      </c>
      <c r="C1006" s="21" t="s">
        <v>30</v>
      </c>
      <c r="D1006" s="70" t="s">
        <v>17</v>
      </c>
      <c r="E1006" s="70" t="s">
        <v>10</v>
      </c>
      <c r="F1006" s="96">
        <v>45785</v>
      </c>
      <c r="G1006" s="96">
        <v>45876</v>
      </c>
      <c r="H1006" s="97">
        <v>50000000000</v>
      </c>
      <c r="I1006" s="98">
        <v>1.1499999999999999</v>
      </c>
      <c r="J1006" s="104">
        <v>20800000000</v>
      </c>
      <c r="K1006" s="100">
        <v>0.8</v>
      </c>
      <c r="L1006" s="100">
        <v>1.1000000000000001</v>
      </c>
      <c r="M1006" s="103">
        <v>20800000000</v>
      </c>
      <c r="N1006" s="100">
        <v>1.1000000000000001</v>
      </c>
      <c r="O1006" s="100">
        <v>1.0900000000000001</v>
      </c>
      <c r="P1006" s="102" t="str">
        <f t="shared" ca="1" si="15"/>
        <v>Matured</v>
      </c>
    </row>
    <row r="1007" spans="1:16" x14ac:dyDescent="0.25">
      <c r="A1007" s="95" t="s">
        <v>753</v>
      </c>
      <c r="B1007" s="96">
        <v>45785</v>
      </c>
      <c r="C1007" s="21" t="s">
        <v>30</v>
      </c>
      <c r="D1007" s="70" t="s">
        <v>17</v>
      </c>
      <c r="E1007" s="70" t="s">
        <v>11</v>
      </c>
      <c r="F1007" s="96">
        <v>45785</v>
      </c>
      <c r="G1007" s="96">
        <v>45967</v>
      </c>
      <c r="H1007" s="97">
        <v>25000000000</v>
      </c>
      <c r="I1007" s="98">
        <v>1.3</v>
      </c>
      <c r="J1007" s="104">
        <v>7000000000</v>
      </c>
      <c r="K1007" s="100">
        <v>1.2</v>
      </c>
      <c r="L1007" s="100">
        <v>1.2</v>
      </c>
      <c r="M1007" s="103">
        <v>7000000000</v>
      </c>
      <c r="N1007" s="100">
        <v>1.2</v>
      </c>
      <c r="O1007" s="100">
        <v>1.2</v>
      </c>
      <c r="P1007" s="102" t="str">
        <f t="shared" ca="1" si="15"/>
        <v>Matured</v>
      </c>
    </row>
    <row r="1008" spans="1:16" x14ac:dyDescent="0.25">
      <c r="A1008" s="95" t="s">
        <v>1292</v>
      </c>
      <c r="B1008" s="96">
        <v>45785</v>
      </c>
      <c r="C1008" s="21" t="s">
        <v>30</v>
      </c>
      <c r="D1008" s="70" t="s">
        <v>16</v>
      </c>
      <c r="E1008" s="70" t="s">
        <v>10</v>
      </c>
      <c r="F1008" s="96">
        <v>45785</v>
      </c>
      <c r="G1008" s="96">
        <v>45876</v>
      </c>
      <c r="H1008" s="97">
        <v>60000000</v>
      </c>
      <c r="I1008" s="98">
        <v>0.9</v>
      </c>
      <c r="J1008" s="104">
        <v>191393000</v>
      </c>
      <c r="K1008" s="100">
        <v>0.4</v>
      </c>
      <c r="L1008" s="100">
        <v>0.75</v>
      </c>
      <c r="M1008" s="103">
        <v>60000000</v>
      </c>
      <c r="N1008" s="100">
        <v>0.59</v>
      </c>
      <c r="O1008" s="100">
        <v>0.61</v>
      </c>
      <c r="P1008" s="102" t="str">
        <f t="shared" ca="1" si="15"/>
        <v>Matured</v>
      </c>
    </row>
    <row r="1009" spans="1:16" x14ac:dyDescent="0.25">
      <c r="A1009" s="95" t="s">
        <v>1293</v>
      </c>
      <c r="B1009" s="96">
        <v>45785</v>
      </c>
      <c r="C1009" s="21" t="s">
        <v>30</v>
      </c>
      <c r="D1009" s="70" t="s">
        <v>16</v>
      </c>
      <c r="E1009" s="70" t="s">
        <v>11</v>
      </c>
      <c r="F1009" s="96">
        <v>45785</v>
      </c>
      <c r="G1009" s="96">
        <v>45967</v>
      </c>
      <c r="H1009" s="97">
        <v>30000000</v>
      </c>
      <c r="I1009" s="98">
        <v>1</v>
      </c>
      <c r="J1009" s="104">
        <v>35000000</v>
      </c>
      <c r="K1009" s="100">
        <v>0.89</v>
      </c>
      <c r="L1009" s="100">
        <v>0.95</v>
      </c>
      <c r="M1009" s="103">
        <v>30000000</v>
      </c>
      <c r="N1009" s="100">
        <v>0.89</v>
      </c>
      <c r="O1009" s="100">
        <v>0.9</v>
      </c>
      <c r="P1009" s="102" t="str">
        <f t="shared" ca="1" si="15"/>
        <v>Matured</v>
      </c>
    </row>
    <row r="1010" spans="1:16" x14ac:dyDescent="0.25">
      <c r="A1010" s="95" t="s">
        <v>1294</v>
      </c>
      <c r="B1010" s="96">
        <v>45785</v>
      </c>
      <c r="C1010" s="21" t="s">
        <v>30</v>
      </c>
      <c r="D1010" s="70" t="s">
        <v>16</v>
      </c>
      <c r="E1010" s="70" t="s">
        <v>12</v>
      </c>
      <c r="F1010" s="96">
        <v>45785</v>
      </c>
      <c r="G1010" s="96">
        <v>46149</v>
      </c>
      <c r="H1010" s="97">
        <v>30000000</v>
      </c>
      <c r="I1010" s="98">
        <v>1.05</v>
      </c>
      <c r="J1010" s="104">
        <v>30400000</v>
      </c>
      <c r="K1010" s="100">
        <v>1</v>
      </c>
      <c r="L1010" s="100">
        <v>1.03</v>
      </c>
      <c r="M1010" s="103">
        <v>30000000</v>
      </c>
      <c r="N1010" s="100">
        <v>1.03</v>
      </c>
      <c r="O1010" s="100">
        <v>1.03</v>
      </c>
      <c r="P1010" s="102" t="str">
        <f t="shared" ca="1" si="15"/>
        <v>Outstanding</v>
      </c>
    </row>
    <row r="1011" spans="1:16" x14ac:dyDescent="0.25">
      <c r="A1011" s="95" t="s">
        <v>754</v>
      </c>
      <c r="B1011" s="96">
        <v>45799</v>
      </c>
      <c r="C1011" s="21" t="s">
        <v>30</v>
      </c>
      <c r="D1011" s="70" t="s">
        <v>17</v>
      </c>
      <c r="E1011" s="70" t="s">
        <v>7</v>
      </c>
      <c r="F1011" s="96">
        <v>45799</v>
      </c>
      <c r="G1011" s="96">
        <v>45806</v>
      </c>
      <c r="H1011" s="97">
        <v>925000000000</v>
      </c>
      <c r="I1011" s="98">
        <v>1</v>
      </c>
      <c r="J1011" s="104">
        <v>996000000000</v>
      </c>
      <c r="K1011" s="100">
        <v>0.9</v>
      </c>
      <c r="L1011" s="100">
        <v>1</v>
      </c>
      <c r="M1011" s="103">
        <v>996000000000</v>
      </c>
      <c r="N1011" s="100">
        <v>1</v>
      </c>
      <c r="O1011" s="100">
        <v>0.99</v>
      </c>
      <c r="P1011" s="102" t="str">
        <f t="shared" ca="1" si="15"/>
        <v>Matured</v>
      </c>
    </row>
    <row r="1012" spans="1:16" x14ac:dyDescent="0.25">
      <c r="A1012" s="95" t="s">
        <v>755</v>
      </c>
      <c r="B1012" s="96">
        <v>45799</v>
      </c>
      <c r="C1012" s="21" t="s">
        <v>30</v>
      </c>
      <c r="D1012" s="70" t="s">
        <v>17</v>
      </c>
      <c r="E1012" s="70" t="s">
        <v>10</v>
      </c>
      <c r="F1012" s="96">
        <v>45799</v>
      </c>
      <c r="G1012" s="96">
        <v>45890</v>
      </c>
      <c r="H1012" s="97">
        <v>50000000000</v>
      </c>
      <c r="I1012" s="98">
        <v>1.1499999999999999</v>
      </c>
      <c r="J1012" s="104">
        <v>6988000000</v>
      </c>
      <c r="K1012" s="100"/>
      <c r="L1012" s="100">
        <v>1</v>
      </c>
      <c r="M1012" s="103">
        <v>6988000000</v>
      </c>
      <c r="N1012" s="100">
        <v>1</v>
      </c>
      <c r="O1012" s="100">
        <v>0.82</v>
      </c>
      <c r="P1012" s="102" t="str">
        <f t="shared" ca="1" si="15"/>
        <v>Matured</v>
      </c>
    </row>
    <row r="1013" spans="1:16" x14ac:dyDescent="0.25">
      <c r="A1013" s="95" t="s">
        <v>756</v>
      </c>
      <c r="B1013" s="96">
        <v>45799</v>
      </c>
      <c r="C1013" s="21" t="s">
        <v>30</v>
      </c>
      <c r="D1013" s="70" t="s">
        <v>17</v>
      </c>
      <c r="E1013" s="70" t="s">
        <v>11</v>
      </c>
      <c r="F1013" s="96">
        <v>45799</v>
      </c>
      <c r="G1013" s="96">
        <v>45981</v>
      </c>
      <c r="H1013" s="97">
        <v>25000000000</v>
      </c>
      <c r="I1013" s="98">
        <v>1.3</v>
      </c>
      <c r="J1013" s="104">
        <v>200000000</v>
      </c>
      <c r="K1013" s="100">
        <v>1.3</v>
      </c>
      <c r="L1013" s="100">
        <v>1.3</v>
      </c>
      <c r="M1013" s="103">
        <v>200000000</v>
      </c>
      <c r="N1013" s="100">
        <v>1.3</v>
      </c>
      <c r="O1013" s="100">
        <v>1.3</v>
      </c>
      <c r="P1013" s="102" t="str">
        <f t="shared" ca="1" si="15"/>
        <v>Matured</v>
      </c>
    </row>
    <row r="1014" spans="1:16" x14ac:dyDescent="0.25">
      <c r="A1014" s="95" t="s">
        <v>1295</v>
      </c>
      <c r="B1014" s="96">
        <v>45799</v>
      </c>
      <c r="C1014" s="21" t="s">
        <v>30</v>
      </c>
      <c r="D1014" s="70" t="s">
        <v>16</v>
      </c>
      <c r="E1014" s="70" t="s">
        <v>10</v>
      </c>
      <c r="F1014" s="96">
        <v>45799</v>
      </c>
      <c r="G1014" s="96">
        <v>45890</v>
      </c>
      <c r="H1014" s="97">
        <v>60000000</v>
      </c>
      <c r="I1014" s="98">
        <v>0.9</v>
      </c>
      <c r="J1014" s="104">
        <v>181333000</v>
      </c>
      <c r="K1014" s="100"/>
      <c r="L1014" s="100">
        <v>0.8</v>
      </c>
      <c r="M1014" s="103">
        <v>60000000</v>
      </c>
      <c r="N1014" s="100">
        <v>0.55000000000000004</v>
      </c>
      <c r="O1014" s="100">
        <v>0.52</v>
      </c>
      <c r="P1014" s="102" t="str">
        <f t="shared" ca="1" si="15"/>
        <v>Matured</v>
      </c>
    </row>
    <row r="1015" spans="1:16" x14ac:dyDescent="0.25">
      <c r="A1015" s="95" t="s">
        <v>1296</v>
      </c>
      <c r="B1015" s="96">
        <v>45799</v>
      </c>
      <c r="C1015" s="21" t="s">
        <v>30</v>
      </c>
      <c r="D1015" s="70" t="s">
        <v>16</v>
      </c>
      <c r="E1015" s="70" t="s">
        <v>11</v>
      </c>
      <c r="F1015" s="96">
        <v>45799</v>
      </c>
      <c r="G1015" s="96">
        <v>45981</v>
      </c>
      <c r="H1015" s="97">
        <v>30000000</v>
      </c>
      <c r="I1015" s="98">
        <v>1</v>
      </c>
      <c r="J1015" s="104">
        <v>32000000</v>
      </c>
      <c r="K1015" s="100">
        <v>0.89</v>
      </c>
      <c r="L1015" s="100">
        <v>0.98</v>
      </c>
      <c r="M1015" s="103">
        <v>30000000</v>
      </c>
      <c r="N1015" s="100">
        <v>0.89</v>
      </c>
      <c r="O1015" s="100">
        <v>0.9</v>
      </c>
      <c r="P1015" s="102" t="str">
        <f t="shared" ca="1" si="15"/>
        <v>Matured</v>
      </c>
    </row>
    <row r="1016" spans="1:16" x14ac:dyDescent="0.25">
      <c r="A1016" s="95" t="s">
        <v>1297</v>
      </c>
      <c r="B1016" s="96">
        <v>45799</v>
      </c>
      <c r="C1016" s="21" t="s">
        <v>30</v>
      </c>
      <c r="D1016" s="70" t="s">
        <v>16</v>
      </c>
      <c r="E1016" s="70" t="s">
        <v>12</v>
      </c>
      <c r="F1016" s="96">
        <v>45799</v>
      </c>
      <c r="G1016" s="96">
        <v>46163</v>
      </c>
      <c r="H1016" s="97">
        <v>30000000</v>
      </c>
      <c r="I1016" s="98">
        <v>1.05</v>
      </c>
      <c r="J1016" s="104">
        <v>32000000</v>
      </c>
      <c r="K1016" s="100">
        <v>1.03</v>
      </c>
      <c r="L1016" s="100">
        <v>1.05</v>
      </c>
      <c r="M1016" s="103">
        <v>30000000</v>
      </c>
      <c r="N1016" s="100">
        <v>1.03</v>
      </c>
      <c r="O1016" s="100">
        <v>1.03</v>
      </c>
      <c r="P1016" s="102" t="str">
        <f t="shared" ca="1" si="15"/>
        <v>Outstanding</v>
      </c>
    </row>
    <row r="1017" spans="1:16" x14ac:dyDescent="0.25">
      <c r="A1017" s="95" t="s">
        <v>757</v>
      </c>
      <c r="B1017" s="96">
        <v>45806</v>
      </c>
      <c r="C1017" s="21" t="s">
        <v>30</v>
      </c>
      <c r="D1017" s="70" t="s">
        <v>17</v>
      </c>
      <c r="E1017" s="70" t="s">
        <v>7</v>
      </c>
      <c r="F1017" s="96">
        <v>45806</v>
      </c>
      <c r="G1017" s="96">
        <v>45813</v>
      </c>
      <c r="H1017" s="97">
        <v>925000000000</v>
      </c>
      <c r="I1017" s="98">
        <v>1</v>
      </c>
      <c r="J1017" s="104">
        <v>794000000000</v>
      </c>
      <c r="K1017" s="100">
        <v>0.9</v>
      </c>
      <c r="L1017" s="100">
        <v>1</v>
      </c>
      <c r="M1017" s="103">
        <v>794000000000</v>
      </c>
      <c r="N1017" s="100">
        <v>1</v>
      </c>
      <c r="O1017" s="100">
        <v>0.99</v>
      </c>
      <c r="P1017" s="102" t="str">
        <f t="shared" ca="1" si="15"/>
        <v>Matured</v>
      </c>
    </row>
    <row r="1018" spans="1:16" x14ac:dyDescent="0.25">
      <c r="A1018" s="95" t="s">
        <v>758</v>
      </c>
      <c r="B1018" s="96">
        <v>45806</v>
      </c>
      <c r="C1018" s="21" t="s">
        <v>30</v>
      </c>
      <c r="D1018" s="70" t="s">
        <v>17</v>
      </c>
      <c r="E1018" s="70" t="s">
        <v>10</v>
      </c>
      <c r="F1018" s="96">
        <v>45806</v>
      </c>
      <c r="G1018" s="96">
        <v>45897</v>
      </c>
      <c r="H1018" s="97">
        <v>50000000000</v>
      </c>
      <c r="I1018" s="98">
        <v>1.1499999999999999</v>
      </c>
      <c r="J1018" s="104">
        <v>200000000</v>
      </c>
      <c r="K1018" s="100">
        <v>0.9</v>
      </c>
      <c r="L1018" s="100">
        <v>0.9</v>
      </c>
      <c r="M1018" s="103">
        <v>200000000</v>
      </c>
      <c r="N1018" s="100">
        <v>0.9</v>
      </c>
      <c r="O1018" s="100">
        <v>0.9</v>
      </c>
      <c r="P1018" s="102" t="str">
        <f t="shared" ca="1" si="15"/>
        <v>Matured</v>
      </c>
    </row>
    <row r="1019" spans="1:16" x14ac:dyDescent="0.25">
      <c r="A1019" s="95" t="s">
        <v>1575</v>
      </c>
      <c r="B1019" s="96">
        <v>45806</v>
      </c>
      <c r="C1019" s="21" t="s">
        <v>30</v>
      </c>
      <c r="D1019" s="70" t="s">
        <v>17</v>
      </c>
      <c r="E1019" s="70" t="s">
        <v>11</v>
      </c>
      <c r="F1019" s="96">
        <v>45806</v>
      </c>
      <c r="G1019" s="96">
        <v>45988</v>
      </c>
      <c r="H1019" s="97">
        <v>25000000000</v>
      </c>
      <c r="I1019" s="98">
        <v>1.3</v>
      </c>
      <c r="J1019" s="104"/>
      <c r="K1019" s="100"/>
      <c r="L1019" s="100"/>
      <c r="M1019" s="103"/>
      <c r="N1019" s="100"/>
      <c r="O1019" s="100"/>
      <c r="P1019" s="102" t="str">
        <f t="shared" ca="1" si="15"/>
        <v>Matured</v>
      </c>
    </row>
    <row r="1020" spans="1:16" x14ac:dyDescent="0.25">
      <c r="A1020" s="95" t="s">
        <v>1298</v>
      </c>
      <c r="B1020" s="96">
        <v>45806</v>
      </c>
      <c r="C1020" s="21" t="s">
        <v>30</v>
      </c>
      <c r="D1020" s="70" t="s">
        <v>16</v>
      </c>
      <c r="E1020" s="70" t="s">
        <v>10</v>
      </c>
      <c r="F1020" s="96">
        <v>45806</v>
      </c>
      <c r="G1020" s="96">
        <v>45897</v>
      </c>
      <c r="H1020" s="97">
        <v>60000000</v>
      </c>
      <c r="I1020" s="98">
        <v>0.9</v>
      </c>
      <c r="J1020" s="104">
        <v>140000000</v>
      </c>
      <c r="K1020" s="100">
        <v>0.3</v>
      </c>
      <c r="L1020" s="100">
        <v>0.65</v>
      </c>
      <c r="M1020" s="103">
        <v>60000000</v>
      </c>
      <c r="N1020" s="100">
        <v>0.5</v>
      </c>
      <c r="O1020" s="100">
        <v>0.5</v>
      </c>
      <c r="P1020" s="102" t="str">
        <f t="shared" ca="1" si="15"/>
        <v>Matured</v>
      </c>
    </row>
    <row r="1021" spans="1:16" x14ac:dyDescent="0.25">
      <c r="A1021" s="95" t="s">
        <v>1299</v>
      </c>
      <c r="B1021" s="96">
        <v>45806</v>
      </c>
      <c r="C1021" s="21" t="s">
        <v>30</v>
      </c>
      <c r="D1021" s="70" t="s">
        <v>16</v>
      </c>
      <c r="E1021" s="70" t="s">
        <v>11</v>
      </c>
      <c r="F1021" s="96">
        <v>45806</v>
      </c>
      <c r="G1021" s="96">
        <v>45988</v>
      </c>
      <c r="H1021" s="97">
        <v>30000000</v>
      </c>
      <c r="I1021" s="98">
        <v>1</v>
      </c>
      <c r="J1021" s="104">
        <v>20000000</v>
      </c>
      <c r="K1021" s="100">
        <v>0.89</v>
      </c>
      <c r="L1021" s="100">
        <v>0.89</v>
      </c>
      <c r="M1021" s="103">
        <v>20000000</v>
      </c>
      <c r="N1021" s="100">
        <v>0.89</v>
      </c>
      <c r="O1021" s="100">
        <v>0.89</v>
      </c>
      <c r="P1021" s="102" t="str">
        <f t="shared" ca="1" si="15"/>
        <v>Matured</v>
      </c>
    </row>
    <row r="1022" spans="1:16" x14ac:dyDescent="0.25">
      <c r="A1022" s="95" t="s">
        <v>1300</v>
      </c>
      <c r="B1022" s="96">
        <v>45806</v>
      </c>
      <c r="C1022" s="21" t="s">
        <v>30</v>
      </c>
      <c r="D1022" s="70" t="s">
        <v>16</v>
      </c>
      <c r="E1022" s="70" t="s">
        <v>12</v>
      </c>
      <c r="F1022" s="96">
        <v>45806</v>
      </c>
      <c r="G1022" s="96">
        <v>46170</v>
      </c>
      <c r="H1022" s="97">
        <v>30000000</v>
      </c>
      <c r="I1022" s="98">
        <v>1.05</v>
      </c>
      <c r="J1022" s="104">
        <v>30000000</v>
      </c>
      <c r="K1022" s="100">
        <v>1.03</v>
      </c>
      <c r="L1022" s="100">
        <v>1.03</v>
      </c>
      <c r="M1022" s="103">
        <v>30000000</v>
      </c>
      <c r="N1022" s="100">
        <v>1.03</v>
      </c>
      <c r="O1022" s="100">
        <v>1.03</v>
      </c>
      <c r="P1022" s="102" t="str">
        <f t="shared" ca="1" si="15"/>
        <v>Outstanding</v>
      </c>
    </row>
    <row r="1023" spans="1:16" x14ac:dyDescent="0.25">
      <c r="A1023" s="95" t="s">
        <v>759</v>
      </c>
      <c r="B1023" s="96">
        <v>45813</v>
      </c>
      <c r="C1023" s="21" t="s">
        <v>30</v>
      </c>
      <c r="D1023" s="70" t="s">
        <v>17</v>
      </c>
      <c r="E1023" s="70" t="s">
        <v>7</v>
      </c>
      <c r="F1023" s="96">
        <v>45813</v>
      </c>
      <c r="G1023" s="96">
        <v>45820</v>
      </c>
      <c r="H1023" s="97">
        <v>925000000000</v>
      </c>
      <c r="I1023" s="98">
        <v>1</v>
      </c>
      <c r="J1023" s="104">
        <v>1037000000000</v>
      </c>
      <c r="K1023" s="100">
        <v>0.9</v>
      </c>
      <c r="L1023" s="100">
        <v>1</v>
      </c>
      <c r="M1023" s="103">
        <v>1037000000000</v>
      </c>
      <c r="N1023" s="100">
        <v>1</v>
      </c>
      <c r="O1023" s="100">
        <v>0.99</v>
      </c>
      <c r="P1023" s="102" t="str">
        <f t="shared" ca="1" si="15"/>
        <v>Matured</v>
      </c>
    </row>
    <row r="1024" spans="1:16" x14ac:dyDescent="0.25">
      <c r="A1024" s="95" t="s">
        <v>1576</v>
      </c>
      <c r="B1024" s="96">
        <v>45813</v>
      </c>
      <c r="C1024" s="21" t="s">
        <v>30</v>
      </c>
      <c r="D1024" s="70" t="s">
        <v>17</v>
      </c>
      <c r="E1024" s="70" t="s">
        <v>10</v>
      </c>
      <c r="F1024" s="96">
        <v>45813</v>
      </c>
      <c r="G1024" s="96">
        <v>45904</v>
      </c>
      <c r="H1024" s="97">
        <v>50000000000</v>
      </c>
      <c r="I1024" s="98">
        <v>1.1499999999999999</v>
      </c>
      <c r="J1024" s="104"/>
      <c r="K1024" s="100"/>
      <c r="L1024" s="100"/>
      <c r="M1024" s="103"/>
      <c r="N1024" s="100"/>
      <c r="O1024" s="100"/>
      <c r="P1024" s="102" t="str">
        <f t="shared" ca="1" si="15"/>
        <v>Matured</v>
      </c>
    </row>
    <row r="1025" spans="1:16" x14ac:dyDescent="0.25">
      <c r="A1025" s="95" t="s">
        <v>760</v>
      </c>
      <c r="B1025" s="96">
        <v>45813</v>
      </c>
      <c r="C1025" s="21" t="s">
        <v>30</v>
      </c>
      <c r="D1025" s="70" t="s">
        <v>17</v>
      </c>
      <c r="E1025" s="70" t="s">
        <v>11</v>
      </c>
      <c r="F1025" s="96">
        <v>45813</v>
      </c>
      <c r="G1025" s="96">
        <v>45995</v>
      </c>
      <c r="H1025" s="97">
        <v>25000000000</v>
      </c>
      <c r="I1025" s="98">
        <v>1.3</v>
      </c>
      <c r="J1025" s="104">
        <v>400000000</v>
      </c>
      <c r="K1025" s="100">
        <v>0.3</v>
      </c>
      <c r="L1025" s="100">
        <v>1.3</v>
      </c>
      <c r="M1025" s="103">
        <v>400000000</v>
      </c>
      <c r="N1025" s="100">
        <v>1.3</v>
      </c>
      <c r="O1025" s="100">
        <v>0.8</v>
      </c>
      <c r="P1025" s="102" t="str">
        <f t="shared" ca="1" si="15"/>
        <v>Matured</v>
      </c>
    </row>
    <row r="1026" spans="1:16" x14ac:dyDescent="0.25">
      <c r="A1026" s="95" t="s">
        <v>1301</v>
      </c>
      <c r="B1026" s="96">
        <v>45813</v>
      </c>
      <c r="C1026" s="21" t="s">
        <v>30</v>
      </c>
      <c r="D1026" s="70" t="s">
        <v>16</v>
      </c>
      <c r="E1026" s="70" t="s">
        <v>10</v>
      </c>
      <c r="F1026" s="96">
        <v>45813</v>
      </c>
      <c r="G1026" s="96">
        <v>45904</v>
      </c>
      <c r="H1026" s="97">
        <v>60000000</v>
      </c>
      <c r="I1026" s="98">
        <v>0.9</v>
      </c>
      <c r="J1026" s="104">
        <v>121800000</v>
      </c>
      <c r="K1026" s="100">
        <v>0.4</v>
      </c>
      <c r="L1026" s="100">
        <v>0.55000000000000004</v>
      </c>
      <c r="M1026" s="103">
        <v>60000000</v>
      </c>
      <c r="N1026" s="100">
        <v>0.5</v>
      </c>
      <c r="O1026" s="100">
        <v>0.48</v>
      </c>
      <c r="P1026" s="102" t="str">
        <f t="shared" ca="1" si="15"/>
        <v>Matured</v>
      </c>
    </row>
    <row r="1027" spans="1:16" x14ac:dyDescent="0.25">
      <c r="A1027" s="95" t="s">
        <v>1302</v>
      </c>
      <c r="B1027" s="96">
        <v>45813</v>
      </c>
      <c r="C1027" s="21" t="s">
        <v>30</v>
      </c>
      <c r="D1027" s="70" t="s">
        <v>16</v>
      </c>
      <c r="E1027" s="70" t="s">
        <v>11</v>
      </c>
      <c r="F1027" s="96">
        <v>45813</v>
      </c>
      <c r="G1027" s="96">
        <v>45995</v>
      </c>
      <c r="H1027" s="97">
        <v>30000000</v>
      </c>
      <c r="I1027" s="98">
        <v>1</v>
      </c>
      <c r="J1027" s="104">
        <v>4000000</v>
      </c>
      <c r="K1027" s="100">
        <v>0.3</v>
      </c>
      <c r="L1027" s="100">
        <v>0.89</v>
      </c>
      <c r="M1027" s="103">
        <v>4000000</v>
      </c>
      <c r="N1027" s="100">
        <v>0.89</v>
      </c>
      <c r="O1027" s="100">
        <v>0.6</v>
      </c>
      <c r="P1027" s="102" t="str">
        <f t="shared" ca="1" si="15"/>
        <v>Matured</v>
      </c>
    </row>
    <row r="1028" spans="1:16" x14ac:dyDescent="0.25">
      <c r="A1028" s="95" t="s">
        <v>1303</v>
      </c>
      <c r="B1028" s="96">
        <v>45813</v>
      </c>
      <c r="C1028" s="21" t="s">
        <v>30</v>
      </c>
      <c r="D1028" s="70" t="s">
        <v>16</v>
      </c>
      <c r="E1028" s="70" t="s">
        <v>12</v>
      </c>
      <c r="F1028" s="96">
        <v>45813</v>
      </c>
      <c r="G1028" s="96">
        <v>46177</v>
      </c>
      <c r="H1028" s="97">
        <v>30000000</v>
      </c>
      <c r="I1028" s="98">
        <v>1.05</v>
      </c>
      <c r="J1028" s="104">
        <v>28000000</v>
      </c>
      <c r="K1028" s="100">
        <v>1</v>
      </c>
      <c r="L1028" s="100">
        <v>1.05</v>
      </c>
      <c r="M1028" s="103">
        <v>28000000</v>
      </c>
      <c r="N1028" s="100">
        <v>1.05</v>
      </c>
      <c r="O1028" s="100">
        <v>1.01</v>
      </c>
      <c r="P1028" s="102" t="str">
        <f t="shared" ca="1" si="15"/>
        <v>Outstanding</v>
      </c>
    </row>
    <row r="1029" spans="1:16" x14ac:dyDescent="0.25">
      <c r="A1029" s="95" t="s">
        <v>761</v>
      </c>
      <c r="B1029" s="96">
        <v>45820</v>
      </c>
      <c r="C1029" s="21" t="s">
        <v>30</v>
      </c>
      <c r="D1029" s="70" t="s">
        <v>17</v>
      </c>
      <c r="E1029" s="70" t="s">
        <v>7</v>
      </c>
      <c r="F1029" s="96">
        <v>45820</v>
      </c>
      <c r="G1029" s="96">
        <v>45827</v>
      </c>
      <c r="H1029" s="97">
        <v>925000000000</v>
      </c>
      <c r="I1029" s="98">
        <v>1</v>
      </c>
      <c r="J1029" s="104">
        <v>1059000000000</v>
      </c>
      <c r="K1029" s="100">
        <v>0.9</v>
      </c>
      <c r="L1029" s="100">
        <v>1</v>
      </c>
      <c r="M1029" s="103">
        <v>1059000000000</v>
      </c>
      <c r="N1029" s="100">
        <v>1</v>
      </c>
      <c r="O1029" s="100">
        <v>0.99</v>
      </c>
      <c r="P1029" s="102" t="str">
        <f t="shared" ref="P1029:P1092" ca="1" si="16">IF(AND(G1029 &gt; TODAY(), M1029 &lt;&gt; ""), "Outstanding", "Matured")</f>
        <v>Matured</v>
      </c>
    </row>
    <row r="1030" spans="1:16" x14ac:dyDescent="0.25">
      <c r="A1030" s="95" t="s">
        <v>762</v>
      </c>
      <c r="B1030" s="96">
        <v>45820</v>
      </c>
      <c r="C1030" s="21" t="s">
        <v>30</v>
      </c>
      <c r="D1030" s="70" t="s">
        <v>17</v>
      </c>
      <c r="E1030" s="70" t="s">
        <v>10</v>
      </c>
      <c r="F1030" s="96">
        <v>45820</v>
      </c>
      <c r="G1030" s="96">
        <v>45911</v>
      </c>
      <c r="H1030" s="97">
        <v>50000000000</v>
      </c>
      <c r="I1030" s="98">
        <v>1.1499999999999999</v>
      </c>
      <c r="J1030" s="104">
        <v>400000000</v>
      </c>
      <c r="K1030" s="100">
        <v>0.9</v>
      </c>
      <c r="L1030" s="100">
        <v>1.1499999999999999</v>
      </c>
      <c r="M1030" s="103">
        <v>400000000</v>
      </c>
      <c r="N1030" s="100">
        <v>1.1499999999999999</v>
      </c>
      <c r="O1030" s="100">
        <v>1.03</v>
      </c>
      <c r="P1030" s="102" t="str">
        <f t="shared" ca="1" si="16"/>
        <v>Matured</v>
      </c>
    </row>
    <row r="1031" spans="1:16" x14ac:dyDescent="0.25">
      <c r="A1031" s="95" t="s">
        <v>763</v>
      </c>
      <c r="B1031" s="96">
        <v>45820</v>
      </c>
      <c r="C1031" s="21" t="s">
        <v>30</v>
      </c>
      <c r="D1031" s="70" t="s">
        <v>17</v>
      </c>
      <c r="E1031" s="70" t="s">
        <v>11</v>
      </c>
      <c r="F1031" s="96">
        <v>45820</v>
      </c>
      <c r="G1031" s="96">
        <v>46002</v>
      </c>
      <c r="H1031" s="97">
        <v>25000000000</v>
      </c>
      <c r="I1031" s="98">
        <v>1.3</v>
      </c>
      <c r="J1031" s="104">
        <v>300000000</v>
      </c>
      <c r="K1031" s="100">
        <v>1</v>
      </c>
      <c r="L1031" s="100">
        <v>1</v>
      </c>
      <c r="M1031" s="103">
        <v>300000000</v>
      </c>
      <c r="N1031" s="100">
        <v>1</v>
      </c>
      <c r="O1031" s="100">
        <v>1</v>
      </c>
      <c r="P1031" s="102" t="str">
        <f t="shared" ca="1" si="16"/>
        <v>Matured</v>
      </c>
    </row>
    <row r="1032" spans="1:16" x14ac:dyDescent="0.25">
      <c r="A1032" s="95" t="s">
        <v>1304</v>
      </c>
      <c r="B1032" s="96">
        <v>45820</v>
      </c>
      <c r="C1032" s="21" t="s">
        <v>30</v>
      </c>
      <c r="D1032" s="70" t="s">
        <v>16</v>
      </c>
      <c r="E1032" s="70" t="s">
        <v>10</v>
      </c>
      <c r="F1032" s="96">
        <v>45820</v>
      </c>
      <c r="G1032" s="96">
        <v>45911</v>
      </c>
      <c r="H1032" s="97">
        <v>30000000</v>
      </c>
      <c r="I1032" s="98">
        <v>0.9</v>
      </c>
      <c r="J1032" s="104">
        <v>81050000</v>
      </c>
      <c r="K1032" s="100">
        <v>0.2</v>
      </c>
      <c r="L1032" s="100">
        <v>0.55000000000000004</v>
      </c>
      <c r="M1032" s="103">
        <v>30000000</v>
      </c>
      <c r="N1032" s="100">
        <v>0.5</v>
      </c>
      <c r="O1032" s="100">
        <v>0.46</v>
      </c>
      <c r="P1032" s="102" t="str">
        <f t="shared" ca="1" si="16"/>
        <v>Matured</v>
      </c>
    </row>
    <row r="1033" spans="1:16" x14ac:dyDescent="0.25">
      <c r="A1033" s="95" t="s">
        <v>1305</v>
      </c>
      <c r="B1033" s="96">
        <v>45820</v>
      </c>
      <c r="C1033" s="21" t="s">
        <v>30</v>
      </c>
      <c r="D1033" s="70" t="s">
        <v>16</v>
      </c>
      <c r="E1033" s="70" t="s">
        <v>11</v>
      </c>
      <c r="F1033" s="96">
        <v>45820</v>
      </c>
      <c r="G1033" s="96">
        <v>46002</v>
      </c>
      <c r="H1033" s="97">
        <v>30000000</v>
      </c>
      <c r="I1033" s="98">
        <v>1</v>
      </c>
      <c r="J1033" s="104">
        <v>46770000</v>
      </c>
      <c r="K1033" s="100">
        <v>0.7</v>
      </c>
      <c r="L1033" s="100">
        <v>1</v>
      </c>
      <c r="M1033" s="103">
        <v>30000000</v>
      </c>
      <c r="N1033" s="100">
        <v>0.9</v>
      </c>
      <c r="O1033" s="100">
        <v>0.89</v>
      </c>
      <c r="P1033" s="102" t="str">
        <f t="shared" ca="1" si="16"/>
        <v>Matured</v>
      </c>
    </row>
    <row r="1034" spans="1:16" x14ac:dyDescent="0.25">
      <c r="A1034" s="95" t="s">
        <v>1306</v>
      </c>
      <c r="B1034" s="96">
        <v>45820</v>
      </c>
      <c r="C1034" s="21" t="s">
        <v>30</v>
      </c>
      <c r="D1034" s="70" t="s">
        <v>16</v>
      </c>
      <c r="E1034" s="70" t="s">
        <v>12</v>
      </c>
      <c r="F1034" s="96">
        <v>45820</v>
      </c>
      <c r="G1034" s="96">
        <v>46184</v>
      </c>
      <c r="H1034" s="97">
        <v>30000000</v>
      </c>
      <c r="I1034" s="98">
        <v>1.05</v>
      </c>
      <c r="J1034" s="104">
        <v>22000000</v>
      </c>
      <c r="K1034" s="100">
        <v>1.03</v>
      </c>
      <c r="L1034" s="100">
        <v>1.03</v>
      </c>
      <c r="M1034" s="103">
        <v>22000000</v>
      </c>
      <c r="N1034" s="100">
        <v>1.03</v>
      </c>
      <c r="O1034" s="100">
        <v>1.03</v>
      </c>
      <c r="P1034" s="102" t="str">
        <f t="shared" ca="1" si="16"/>
        <v>Outstanding</v>
      </c>
    </row>
    <row r="1035" spans="1:16" x14ac:dyDescent="0.25">
      <c r="A1035" s="95" t="s">
        <v>764</v>
      </c>
      <c r="B1035" s="96">
        <v>45827</v>
      </c>
      <c r="C1035" s="21" t="s">
        <v>30</v>
      </c>
      <c r="D1035" s="70" t="s">
        <v>17</v>
      </c>
      <c r="E1035" s="70" t="s">
        <v>7</v>
      </c>
      <c r="F1035" s="96">
        <v>45827</v>
      </c>
      <c r="G1035" s="96">
        <v>45834</v>
      </c>
      <c r="H1035" s="97">
        <v>1100000000000</v>
      </c>
      <c r="I1035" s="98">
        <v>1</v>
      </c>
      <c r="J1035" s="104">
        <v>1069000000000</v>
      </c>
      <c r="K1035" s="100">
        <v>0.9</v>
      </c>
      <c r="L1035" s="100">
        <v>1</v>
      </c>
      <c r="M1035" s="103">
        <v>1069000000000</v>
      </c>
      <c r="N1035" s="100">
        <v>1</v>
      </c>
      <c r="O1035" s="100">
        <v>0.99</v>
      </c>
      <c r="P1035" s="102" t="str">
        <f t="shared" ca="1" si="16"/>
        <v>Matured</v>
      </c>
    </row>
    <row r="1036" spans="1:16" x14ac:dyDescent="0.25">
      <c r="A1036" s="95" t="s">
        <v>765</v>
      </c>
      <c r="B1036" s="96">
        <v>45827</v>
      </c>
      <c r="C1036" s="21" t="s">
        <v>30</v>
      </c>
      <c r="D1036" s="70" t="s">
        <v>17</v>
      </c>
      <c r="E1036" s="70" t="s">
        <v>10</v>
      </c>
      <c r="F1036" s="96">
        <v>45827</v>
      </c>
      <c r="G1036" s="96">
        <v>45918</v>
      </c>
      <c r="H1036" s="97">
        <v>50000000000</v>
      </c>
      <c r="I1036" s="98">
        <v>1.1499999999999999</v>
      </c>
      <c r="J1036" s="104">
        <v>5033000000</v>
      </c>
      <c r="K1036" s="100">
        <v>1</v>
      </c>
      <c r="L1036" s="100">
        <v>1.1000000000000001</v>
      </c>
      <c r="M1036" s="103">
        <v>5033000000</v>
      </c>
      <c r="N1036" s="100">
        <v>1.1000000000000001</v>
      </c>
      <c r="O1036" s="100">
        <v>1.08</v>
      </c>
      <c r="P1036" s="102" t="str">
        <f t="shared" ca="1" si="16"/>
        <v>Matured</v>
      </c>
    </row>
    <row r="1037" spans="1:16" x14ac:dyDescent="0.25">
      <c r="A1037" s="95" t="s">
        <v>766</v>
      </c>
      <c r="B1037" s="96">
        <v>45827</v>
      </c>
      <c r="C1037" s="21" t="s">
        <v>30</v>
      </c>
      <c r="D1037" s="70" t="s">
        <v>17</v>
      </c>
      <c r="E1037" s="70" t="s">
        <v>11</v>
      </c>
      <c r="F1037" s="96">
        <v>45827</v>
      </c>
      <c r="G1037" s="96">
        <v>46009</v>
      </c>
      <c r="H1037" s="97">
        <v>25000000000</v>
      </c>
      <c r="I1037" s="98">
        <v>1.3</v>
      </c>
      <c r="J1037" s="104">
        <v>200000000</v>
      </c>
      <c r="K1037" s="100">
        <v>1</v>
      </c>
      <c r="L1037" s="100">
        <v>1</v>
      </c>
      <c r="M1037" s="103">
        <v>200000000</v>
      </c>
      <c r="N1037" s="100">
        <v>1</v>
      </c>
      <c r="O1037" s="100">
        <v>1</v>
      </c>
      <c r="P1037" s="102" t="str">
        <f t="shared" ca="1" si="16"/>
        <v>Matured</v>
      </c>
    </row>
    <row r="1038" spans="1:16" x14ac:dyDescent="0.25">
      <c r="A1038" s="95" t="s">
        <v>1307</v>
      </c>
      <c r="B1038" s="96">
        <v>45827</v>
      </c>
      <c r="C1038" s="21" t="s">
        <v>30</v>
      </c>
      <c r="D1038" s="70" t="s">
        <v>16</v>
      </c>
      <c r="E1038" s="70" t="s">
        <v>10</v>
      </c>
      <c r="F1038" s="96">
        <v>45827</v>
      </c>
      <c r="G1038" s="96">
        <v>45918</v>
      </c>
      <c r="H1038" s="97">
        <v>30000000</v>
      </c>
      <c r="I1038" s="98">
        <v>0.9</v>
      </c>
      <c r="J1038" s="104">
        <v>65150000</v>
      </c>
      <c r="K1038" s="100">
        <v>0.3</v>
      </c>
      <c r="L1038" s="100">
        <v>0.7</v>
      </c>
      <c r="M1038" s="103">
        <v>30000000</v>
      </c>
      <c r="N1038" s="100">
        <v>0.45</v>
      </c>
      <c r="O1038" s="100">
        <v>0.47</v>
      </c>
      <c r="P1038" s="102" t="str">
        <f t="shared" ca="1" si="16"/>
        <v>Matured</v>
      </c>
    </row>
    <row r="1039" spans="1:16" x14ac:dyDescent="0.25">
      <c r="A1039" s="95" t="s">
        <v>1308</v>
      </c>
      <c r="B1039" s="96">
        <v>45827</v>
      </c>
      <c r="C1039" s="21" t="s">
        <v>30</v>
      </c>
      <c r="D1039" s="70" t="s">
        <v>16</v>
      </c>
      <c r="E1039" s="70" t="s">
        <v>11</v>
      </c>
      <c r="F1039" s="96">
        <v>45827</v>
      </c>
      <c r="G1039" s="96">
        <v>46009</v>
      </c>
      <c r="H1039" s="97">
        <v>30000000</v>
      </c>
      <c r="I1039" s="98">
        <v>1</v>
      </c>
      <c r="J1039" s="104">
        <v>12630000</v>
      </c>
      <c r="K1039" s="100">
        <v>0.88</v>
      </c>
      <c r="L1039" s="100">
        <v>1</v>
      </c>
      <c r="M1039" s="103">
        <v>12630000</v>
      </c>
      <c r="N1039" s="100">
        <v>1</v>
      </c>
      <c r="O1039" s="100">
        <v>0.92</v>
      </c>
      <c r="P1039" s="102" t="str">
        <f t="shared" ca="1" si="16"/>
        <v>Matured</v>
      </c>
    </row>
    <row r="1040" spans="1:16" x14ac:dyDescent="0.25">
      <c r="A1040" s="95" t="s">
        <v>1309</v>
      </c>
      <c r="B1040" s="96">
        <v>45827</v>
      </c>
      <c r="C1040" s="21" t="s">
        <v>30</v>
      </c>
      <c r="D1040" s="70" t="s">
        <v>16</v>
      </c>
      <c r="E1040" s="70" t="s">
        <v>12</v>
      </c>
      <c r="F1040" s="96">
        <v>45827</v>
      </c>
      <c r="G1040" s="96">
        <v>46191</v>
      </c>
      <c r="H1040" s="97">
        <v>30000000</v>
      </c>
      <c r="I1040" s="98">
        <v>1.05</v>
      </c>
      <c r="J1040" s="104">
        <v>2050000</v>
      </c>
      <c r="K1040" s="100">
        <v>0.8</v>
      </c>
      <c r="L1040" s="100">
        <v>1.03</v>
      </c>
      <c r="M1040" s="103">
        <v>2050000</v>
      </c>
      <c r="N1040" s="100">
        <v>1.03</v>
      </c>
      <c r="O1040" s="100">
        <v>1.02</v>
      </c>
      <c r="P1040" s="102" t="str">
        <f t="shared" ca="1" si="16"/>
        <v>Outstanding</v>
      </c>
    </row>
    <row r="1041" spans="1:17" x14ac:dyDescent="0.25">
      <c r="A1041" s="95" t="s">
        <v>381</v>
      </c>
      <c r="B1041" s="96">
        <v>45833</v>
      </c>
      <c r="C1041" s="21" t="s">
        <v>31</v>
      </c>
      <c r="D1041" s="70" t="s">
        <v>17</v>
      </c>
      <c r="E1041" s="70" t="s">
        <v>19</v>
      </c>
      <c r="F1041" s="96">
        <v>45835</v>
      </c>
      <c r="G1041" s="96">
        <v>46931</v>
      </c>
      <c r="H1041" s="97" t="s">
        <v>35</v>
      </c>
      <c r="I1041" s="98">
        <v>3.5</v>
      </c>
      <c r="J1041" s="104">
        <v>32000000000</v>
      </c>
      <c r="K1041" s="100">
        <v>3.5</v>
      </c>
      <c r="L1041" s="100">
        <v>4.5</v>
      </c>
      <c r="M1041" s="103">
        <v>12000000000</v>
      </c>
      <c r="N1041" s="100"/>
      <c r="O1041" s="100">
        <v>4.125</v>
      </c>
      <c r="P1041" s="102" t="str">
        <f t="shared" ca="1" si="16"/>
        <v>Outstanding</v>
      </c>
    </row>
    <row r="1042" spans="1:17" x14ac:dyDescent="0.25">
      <c r="A1042" s="95" t="s">
        <v>767</v>
      </c>
      <c r="B1042" s="96">
        <v>45834</v>
      </c>
      <c r="C1042" s="21" t="s">
        <v>30</v>
      </c>
      <c r="D1042" s="70" t="s">
        <v>17</v>
      </c>
      <c r="E1042" s="70" t="s">
        <v>7</v>
      </c>
      <c r="F1042" s="96">
        <v>45834</v>
      </c>
      <c r="G1042" s="96">
        <v>45841</v>
      </c>
      <c r="H1042" s="97">
        <v>1100000000000</v>
      </c>
      <c r="I1042" s="98">
        <v>1</v>
      </c>
      <c r="J1042" s="104">
        <v>1140000000000</v>
      </c>
      <c r="K1042" s="100">
        <v>0.9</v>
      </c>
      <c r="L1042" s="100">
        <v>1</v>
      </c>
      <c r="M1042" s="103">
        <v>1100000000000</v>
      </c>
      <c r="N1042" s="100">
        <v>1</v>
      </c>
      <c r="O1042" s="100">
        <v>0.99</v>
      </c>
      <c r="P1042" s="102" t="str">
        <f t="shared" ca="1" si="16"/>
        <v>Matured</v>
      </c>
    </row>
    <row r="1043" spans="1:17" x14ac:dyDescent="0.25">
      <c r="A1043" s="95" t="s">
        <v>1577</v>
      </c>
      <c r="B1043" s="96">
        <v>45834</v>
      </c>
      <c r="C1043" s="21" t="s">
        <v>30</v>
      </c>
      <c r="D1043" s="70" t="s">
        <v>17</v>
      </c>
      <c r="E1043" s="70" t="s">
        <v>10</v>
      </c>
      <c r="F1043" s="96">
        <v>45834</v>
      </c>
      <c r="G1043" s="96">
        <v>45925</v>
      </c>
      <c r="H1043" s="97">
        <v>50000000000</v>
      </c>
      <c r="I1043" s="98">
        <v>1.1499999999999999</v>
      </c>
      <c r="J1043" s="104"/>
      <c r="K1043" s="100"/>
      <c r="L1043" s="100"/>
      <c r="M1043" s="103"/>
      <c r="N1043" s="100"/>
      <c r="O1043" s="100"/>
      <c r="P1043" s="102" t="str">
        <f t="shared" ca="1" si="16"/>
        <v>Matured</v>
      </c>
    </row>
    <row r="1044" spans="1:17" x14ac:dyDescent="0.25">
      <c r="A1044" s="95" t="s">
        <v>768</v>
      </c>
      <c r="B1044" s="96">
        <v>45834</v>
      </c>
      <c r="C1044" s="21" t="s">
        <v>30</v>
      </c>
      <c r="D1044" s="70" t="s">
        <v>17</v>
      </c>
      <c r="E1044" s="70" t="s">
        <v>11</v>
      </c>
      <c r="F1044" s="96">
        <v>45834</v>
      </c>
      <c r="G1044" s="96">
        <v>46016</v>
      </c>
      <c r="H1044" s="97">
        <v>25000000000</v>
      </c>
      <c r="I1044" s="98">
        <v>1.3</v>
      </c>
      <c r="J1044" s="104">
        <v>200000000</v>
      </c>
      <c r="K1044" s="100">
        <v>1</v>
      </c>
      <c r="L1044" s="100">
        <v>1</v>
      </c>
      <c r="M1044" s="103">
        <v>200000000</v>
      </c>
      <c r="N1044" s="100">
        <v>1</v>
      </c>
      <c r="O1044" s="100">
        <v>1</v>
      </c>
      <c r="P1044" s="102" t="str">
        <f t="shared" ca="1" si="16"/>
        <v>Matured</v>
      </c>
    </row>
    <row r="1045" spans="1:17" x14ac:dyDescent="0.25">
      <c r="A1045" s="95" t="s">
        <v>1310</v>
      </c>
      <c r="B1045" s="96">
        <v>45834</v>
      </c>
      <c r="C1045" s="21" t="s">
        <v>30</v>
      </c>
      <c r="D1045" s="70" t="s">
        <v>16</v>
      </c>
      <c r="E1045" s="70" t="s">
        <v>10</v>
      </c>
      <c r="F1045" s="96">
        <v>45834</v>
      </c>
      <c r="G1045" s="96">
        <v>45925</v>
      </c>
      <c r="H1045" s="97">
        <v>30000000</v>
      </c>
      <c r="I1045" s="98">
        <v>0.9</v>
      </c>
      <c r="J1045" s="104">
        <v>44100000</v>
      </c>
      <c r="K1045" s="100">
        <v>0.1</v>
      </c>
      <c r="L1045" s="100">
        <v>0.5</v>
      </c>
      <c r="M1045" s="103">
        <v>30000000</v>
      </c>
      <c r="N1045" s="100">
        <v>0.44</v>
      </c>
      <c r="O1045" s="100">
        <v>0.39</v>
      </c>
      <c r="P1045" s="102" t="str">
        <f t="shared" ca="1" si="16"/>
        <v>Matured</v>
      </c>
    </row>
    <row r="1046" spans="1:17" x14ac:dyDescent="0.25">
      <c r="A1046" s="95" t="s">
        <v>1311</v>
      </c>
      <c r="B1046" s="96">
        <v>45834</v>
      </c>
      <c r="C1046" s="21" t="s">
        <v>30</v>
      </c>
      <c r="D1046" s="70" t="s">
        <v>16</v>
      </c>
      <c r="E1046" s="70" t="s">
        <v>11</v>
      </c>
      <c r="F1046" s="96">
        <v>45834</v>
      </c>
      <c r="G1046" s="96">
        <v>46016</v>
      </c>
      <c r="H1046" s="97">
        <v>30000000</v>
      </c>
      <c r="I1046" s="98">
        <v>1</v>
      </c>
      <c r="J1046" s="104">
        <v>27000000</v>
      </c>
      <c r="K1046" s="100">
        <v>0.9</v>
      </c>
      <c r="L1046" s="100">
        <v>1</v>
      </c>
      <c r="M1046" s="103">
        <v>27000000</v>
      </c>
      <c r="N1046" s="100">
        <v>1</v>
      </c>
      <c r="O1046" s="100">
        <v>0.97</v>
      </c>
      <c r="P1046" s="102" t="str">
        <f t="shared" ca="1" si="16"/>
        <v>Matured</v>
      </c>
    </row>
    <row r="1047" spans="1:17" s="42" customFormat="1" x14ac:dyDescent="0.25">
      <c r="A1047" s="95" t="s">
        <v>1312</v>
      </c>
      <c r="B1047" s="96">
        <v>45834</v>
      </c>
      <c r="C1047" s="21" t="s">
        <v>30</v>
      </c>
      <c r="D1047" s="70" t="s">
        <v>16</v>
      </c>
      <c r="E1047" s="70" t="s">
        <v>12</v>
      </c>
      <c r="F1047" s="96">
        <v>45834</v>
      </c>
      <c r="G1047" s="96">
        <v>46198</v>
      </c>
      <c r="H1047" s="97">
        <v>30000000</v>
      </c>
      <c r="I1047" s="98">
        <v>1.05</v>
      </c>
      <c r="J1047" s="104">
        <v>2050000</v>
      </c>
      <c r="K1047" s="100">
        <v>1.03</v>
      </c>
      <c r="L1047" s="100">
        <v>1.03</v>
      </c>
      <c r="M1047" s="27">
        <v>2050000</v>
      </c>
      <c r="N1047" s="100">
        <v>1.03</v>
      </c>
      <c r="O1047" s="100">
        <v>1.03</v>
      </c>
      <c r="P1047" s="102" t="str">
        <f t="shared" ca="1" si="16"/>
        <v>Outstanding</v>
      </c>
      <c r="Q1047"/>
    </row>
    <row r="1048" spans="1:17" x14ac:dyDescent="0.25">
      <c r="A1048" s="95" t="s">
        <v>769</v>
      </c>
      <c r="B1048" s="96">
        <v>45841.572916666664</v>
      </c>
      <c r="C1048" s="106" t="s">
        <v>30</v>
      </c>
      <c r="D1048" s="107" t="s">
        <v>17</v>
      </c>
      <c r="E1048" s="107" t="s">
        <v>7</v>
      </c>
      <c r="F1048" s="105">
        <v>45841.572916666664</v>
      </c>
      <c r="G1048" s="105">
        <v>45848.572916666664</v>
      </c>
      <c r="H1048" s="97">
        <v>1100000000000</v>
      </c>
      <c r="I1048" s="108">
        <v>1</v>
      </c>
      <c r="J1048" s="109">
        <v>1000000000000</v>
      </c>
      <c r="K1048" s="110">
        <v>0.9</v>
      </c>
      <c r="L1048" s="110">
        <v>1</v>
      </c>
      <c r="M1048" s="111">
        <v>1000000000000</v>
      </c>
      <c r="N1048" s="110">
        <v>1</v>
      </c>
      <c r="O1048" s="110">
        <v>0.98960000000000004</v>
      </c>
      <c r="P1048" s="102" t="str">
        <f t="shared" ca="1" si="16"/>
        <v>Matured</v>
      </c>
    </row>
    <row r="1049" spans="1:17" x14ac:dyDescent="0.25">
      <c r="A1049" s="95" t="s">
        <v>770</v>
      </c>
      <c r="B1049" s="96">
        <v>45841.572916666664</v>
      </c>
      <c r="C1049" s="21" t="s">
        <v>30</v>
      </c>
      <c r="D1049" s="70" t="s">
        <v>17</v>
      </c>
      <c r="E1049" s="70" t="s">
        <v>10</v>
      </c>
      <c r="F1049" s="96">
        <v>45841.572916666664</v>
      </c>
      <c r="G1049" s="96">
        <v>45932.572916666664</v>
      </c>
      <c r="H1049" s="97">
        <v>2327000000</v>
      </c>
      <c r="I1049" s="98">
        <v>1.1499999999999999</v>
      </c>
      <c r="J1049" s="104">
        <v>2327000000</v>
      </c>
      <c r="K1049" s="100">
        <v>0.8</v>
      </c>
      <c r="L1049" s="100">
        <v>1.1499999999999999</v>
      </c>
      <c r="M1049" s="27">
        <v>2327000000</v>
      </c>
      <c r="N1049" s="100">
        <v>1.1499999999999999</v>
      </c>
      <c r="O1049" s="100">
        <v>1.1008165019338203</v>
      </c>
      <c r="P1049" s="102" t="str">
        <f t="shared" ca="1" si="16"/>
        <v>Matured</v>
      </c>
    </row>
    <row r="1050" spans="1:17" x14ac:dyDescent="0.25">
      <c r="A1050" s="95" t="s">
        <v>771</v>
      </c>
      <c r="B1050" s="96">
        <v>45841.572916666664</v>
      </c>
      <c r="C1050" s="21" t="s">
        <v>30</v>
      </c>
      <c r="D1050" s="70" t="s">
        <v>17</v>
      </c>
      <c r="E1050" s="70" t="s">
        <v>11</v>
      </c>
      <c r="F1050" s="96">
        <v>45841.572916666664</v>
      </c>
      <c r="G1050" s="96">
        <v>46023.572916666664</v>
      </c>
      <c r="H1050" s="97">
        <v>200000000</v>
      </c>
      <c r="I1050" s="98">
        <v>1.3</v>
      </c>
      <c r="J1050" s="104">
        <v>200000000</v>
      </c>
      <c r="K1050" s="100">
        <v>0.95</v>
      </c>
      <c r="L1050" s="100">
        <v>0.95</v>
      </c>
      <c r="M1050" s="27">
        <v>200000000</v>
      </c>
      <c r="N1050" s="100">
        <v>0.95</v>
      </c>
      <c r="O1050" s="100">
        <v>0.95</v>
      </c>
      <c r="P1050" s="102" t="str">
        <f t="shared" ca="1" si="16"/>
        <v>Matured</v>
      </c>
    </row>
    <row r="1051" spans="1:17" x14ac:dyDescent="0.25">
      <c r="A1051" s="95" t="s">
        <v>1313</v>
      </c>
      <c r="B1051" s="96">
        <v>45841.572916666664</v>
      </c>
      <c r="C1051" s="21" t="s">
        <v>30</v>
      </c>
      <c r="D1051" s="70" t="s">
        <v>16</v>
      </c>
      <c r="E1051" s="70" t="s">
        <v>10</v>
      </c>
      <c r="F1051" s="96">
        <v>45841.572916666664</v>
      </c>
      <c r="G1051" s="96">
        <v>45932.572916666664</v>
      </c>
      <c r="H1051" s="97">
        <v>30000000</v>
      </c>
      <c r="I1051" s="98">
        <v>0.9</v>
      </c>
      <c r="J1051" s="104">
        <v>75600000</v>
      </c>
      <c r="K1051" s="100">
        <v>0.4</v>
      </c>
      <c r="L1051" s="100">
        <v>0.8</v>
      </c>
      <c r="M1051" s="27">
        <v>30000000</v>
      </c>
      <c r="N1051" s="100">
        <v>0.4</v>
      </c>
      <c r="O1051" s="100">
        <v>0.45767195767195801</v>
      </c>
      <c r="P1051" s="102" t="str">
        <f t="shared" ca="1" si="16"/>
        <v>Matured</v>
      </c>
    </row>
    <row r="1052" spans="1:17" x14ac:dyDescent="0.25">
      <c r="A1052" s="95" t="s">
        <v>1314</v>
      </c>
      <c r="B1052" s="96">
        <v>45841.572916666664</v>
      </c>
      <c r="C1052" s="21" t="s">
        <v>30</v>
      </c>
      <c r="D1052" s="70" t="s">
        <v>16</v>
      </c>
      <c r="E1052" s="70" t="s">
        <v>11</v>
      </c>
      <c r="F1052" s="96">
        <v>45841.572916666664</v>
      </c>
      <c r="G1052" s="96">
        <v>46023.572916666664</v>
      </c>
      <c r="H1052" s="97">
        <v>15050000</v>
      </c>
      <c r="I1052" s="98">
        <v>1</v>
      </c>
      <c r="J1052" s="104">
        <v>15050000</v>
      </c>
      <c r="K1052" s="100">
        <v>0.8</v>
      </c>
      <c r="L1052" s="100">
        <v>1</v>
      </c>
      <c r="M1052" s="27">
        <v>15050000</v>
      </c>
      <c r="N1052" s="100">
        <v>1</v>
      </c>
      <c r="O1052" s="100">
        <v>0.99269102990033231</v>
      </c>
      <c r="P1052" s="102" t="str">
        <f t="shared" ca="1" si="16"/>
        <v>Matured</v>
      </c>
    </row>
    <row r="1053" spans="1:17" x14ac:dyDescent="0.25">
      <c r="A1053" s="95" t="s">
        <v>772</v>
      </c>
      <c r="B1053" s="96">
        <v>45848</v>
      </c>
      <c r="C1053" s="21" t="s">
        <v>30</v>
      </c>
      <c r="D1053" s="70" t="s">
        <v>17</v>
      </c>
      <c r="E1053" s="70" t="s">
        <v>7</v>
      </c>
      <c r="F1053" s="96">
        <v>45848</v>
      </c>
      <c r="G1053" s="96">
        <v>45855</v>
      </c>
      <c r="H1053" s="97">
        <v>1200000000000</v>
      </c>
      <c r="I1053" s="98">
        <v>1</v>
      </c>
      <c r="J1053" s="104">
        <v>1372000000000</v>
      </c>
      <c r="K1053" s="100">
        <v>0.9</v>
      </c>
      <c r="L1053" s="100">
        <v>1</v>
      </c>
      <c r="M1053" s="27">
        <v>1200000000000</v>
      </c>
      <c r="N1053" s="100">
        <v>1</v>
      </c>
      <c r="O1053" s="100">
        <v>0.97711370262390673</v>
      </c>
      <c r="P1053" s="102" t="str">
        <f t="shared" ca="1" si="16"/>
        <v>Matured</v>
      </c>
    </row>
    <row r="1054" spans="1:17" x14ac:dyDescent="0.25">
      <c r="A1054" s="95" t="s">
        <v>773</v>
      </c>
      <c r="B1054" s="96">
        <v>45848</v>
      </c>
      <c r="C1054" s="21" t="s">
        <v>30</v>
      </c>
      <c r="D1054" s="70" t="s">
        <v>17</v>
      </c>
      <c r="E1054" s="70" t="s">
        <v>10</v>
      </c>
      <c r="F1054" s="96">
        <v>45848</v>
      </c>
      <c r="G1054" s="96">
        <v>45939</v>
      </c>
      <c r="H1054" s="97">
        <v>2500000000</v>
      </c>
      <c r="I1054" s="98">
        <v>1.1499999999999999</v>
      </c>
      <c r="J1054" s="104">
        <v>2500000000</v>
      </c>
      <c r="K1054" s="100">
        <v>1.1000000000000001</v>
      </c>
      <c r="L1054" s="100">
        <v>1.1000000000000001</v>
      </c>
      <c r="M1054" s="27">
        <v>2500000000</v>
      </c>
      <c r="N1054" s="100">
        <v>1.1000000000000001</v>
      </c>
      <c r="O1054" s="100">
        <v>1.0999999999999999</v>
      </c>
      <c r="P1054" s="102" t="str">
        <f t="shared" ca="1" si="16"/>
        <v>Matured</v>
      </c>
    </row>
    <row r="1055" spans="1:17" x14ac:dyDescent="0.25">
      <c r="A1055" s="95" t="s">
        <v>774</v>
      </c>
      <c r="B1055" s="96">
        <v>45848</v>
      </c>
      <c r="C1055" s="21" t="s">
        <v>30</v>
      </c>
      <c r="D1055" s="70" t="s">
        <v>17</v>
      </c>
      <c r="E1055" s="70" t="s">
        <v>11</v>
      </c>
      <c r="F1055" s="96">
        <v>45848</v>
      </c>
      <c r="G1055" s="96">
        <v>46030</v>
      </c>
      <c r="H1055" s="97">
        <v>941000000</v>
      </c>
      <c r="I1055" s="98">
        <v>1.3</v>
      </c>
      <c r="J1055" s="104">
        <v>941000000</v>
      </c>
      <c r="K1055" s="100">
        <v>1</v>
      </c>
      <c r="L1055" s="100">
        <v>1.3</v>
      </c>
      <c r="M1055" s="27">
        <v>941000000</v>
      </c>
      <c r="N1055" s="100">
        <v>1.3</v>
      </c>
      <c r="O1055" s="100">
        <v>1.1168969181721573</v>
      </c>
      <c r="P1055" s="102" t="str">
        <f t="shared" ca="1" si="16"/>
        <v>Matured</v>
      </c>
    </row>
    <row r="1056" spans="1:17" x14ac:dyDescent="0.25">
      <c r="A1056" s="95" t="s">
        <v>1315</v>
      </c>
      <c r="B1056" s="96">
        <v>45848</v>
      </c>
      <c r="C1056" s="21" t="s">
        <v>30</v>
      </c>
      <c r="D1056" s="70" t="s">
        <v>16</v>
      </c>
      <c r="E1056" s="70" t="s">
        <v>10</v>
      </c>
      <c r="F1056" s="96">
        <v>45848</v>
      </c>
      <c r="G1056" s="96">
        <v>45939</v>
      </c>
      <c r="H1056" s="97">
        <v>30000000</v>
      </c>
      <c r="I1056" s="98">
        <v>0.9</v>
      </c>
      <c r="J1056" s="104">
        <v>77050000</v>
      </c>
      <c r="K1056" s="100">
        <v>0.1</v>
      </c>
      <c r="L1056" s="100">
        <v>0.9</v>
      </c>
      <c r="M1056" s="27">
        <v>30000000</v>
      </c>
      <c r="N1056" s="100">
        <v>0.4</v>
      </c>
      <c r="O1056" s="100">
        <v>0.41460090850097336</v>
      </c>
      <c r="P1056" s="102" t="str">
        <f t="shared" ca="1" si="16"/>
        <v>Matured</v>
      </c>
    </row>
    <row r="1057" spans="1:16" x14ac:dyDescent="0.25">
      <c r="A1057" s="95" t="s">
        <v>1316</v>
      </c>
      <c r="B1057" s="96">
        <v>45848</v>
      </c>
      <c r="C1057" s="21" t="s">
        <v>30</v>
      </c>
      <c r="D1057" s="70" t="s">
        <v>16</v>
      </c>
      <c r="E1057" s="70" t="s">
        <v>11</v>
      </c>
      <c r="F1057" s="96">
        <v>45848</v>
      </c>
      <c r="G1057" s="96">
        <v>46030</v>
      </c>
      <c r="H1057" s="97">
        <v>30000000</v>
      </c>
      <c r="I1057" s="98">
        <v>1</v>
      </c>
      <c r="J1057" s="104">
        <v>62815000</v>
      </c>
      <c r="K1057" s="100">
        <v>0.8</v>
      </c>
      <c r="L1057" s="100">
        <v>1</v>
      </c>
      <c r="M1057" s="27">
        <v>30000000</v>
      </c>
      <c r="N1057" s="100">
        <v>0.95</v>
      </c>
      <c r="O1057" s="100">
        <v>0.95378492398312509</v>
      </c>
      <c r="P1057" s="102" t="str">
        <f t="shared" ca="1" si="16"/>
        <v>Matured</v>
      </c>
    </row>
    <row r="1058" spans="1:16" x14ac:dyDescent="0.25">
      <c r="A1058" s="95" t="s">
        <v>1317</v>
      </c>
      <c r="B1058" s="96">
        <v>45848</v>
      </c>
      <c r="C1058" s="21" t="s">
        <v>30</v>
      </c>
      <c r="D1058" s="70" t="s">
        <v>16</v>
      </c>
      <c r="E1058" s="70" t="s">
        <v>12</v>
      </c>
      <c r="F1058" s="96">
        <v>45848</v>
      </c>
      <c r="G1058" s="96">
        <v>46212</v>
      </c>
      <c r="H1058" s="97">
        <v>10000000</v>
      </c>
      <c r="I1058" s="98">
        <v>1.05</v>
      </c>
      <c r="J1058" s="104">
        <v>12100000</v>
      </c>
      <c r="K1058" s="100">
        <v>1</v>
      </c>
      <c r="L1058" s="100">
        <v>1.05</v>
      </c>
      <c r="M1058" s="27">
        <v>10000000</v>
      </c>
      <c r="N1058" s="100">
        <v>1.05</v>
      </c>
      <c r="O1058" s="100">
        <v>1.0464876033057851</v>
      </c>
      <c r="P1058" s="102" t="str">
        <f t="shared" ca="1" si="16"/>
        <v>Outstanding</v>
      </c>
    </row>
    <row r="1059" spans="1:16" x14ac:dyDescent="0.25">
      <c r="A1059" s="95" t="s">
        <v>775</v>
      </c>
      <c r="B1059" s="96">
        <v>45855</v>
      </c>
      <c r="C1059" s="21" t="s">
        <v>30</v>
      </c>
      <c r="D1059" s="70" t="s">
        <v>17</v>
      </c>
      <c r="E1059" s="70" t="s">
        <v>7</v>
      </c>
      <c r="F1059" s="96">
        <v>45855</v>
      </c>
      <c r="G1059" s="96">
        <v>45862</v>
      </c>
      <c r="H1059" s="97">
        <v>1425000000000</v>
      </c>
      <c r="I1059" s="98">
        <v>1</v>
      </c>
      <c r="J1059" s="104">
        <v>1439000000000</v>
      </c>
      <c r="K1059" s="100">
        <v>0.9</v>
      </c>
      <c r="L1059" s="100">
        <v>1</v>
      </c>
      <c r="M1059" s="27">
        <v>1425000000000</v>
      </c>
      <c r="N1059" s="100">
        <v>1</v>
      </c>
      <c r="O1059" s="100">
        <v>0.95323141070187634</v>
      </c>
      <c r="P1059" s="102" t="str">
        <f t="shared" ca="1" si="16"/>
        <v>Matured</v>
      </c>
    </row>
    <row r="1060" spans="1:16" x14ac:dyDescent="0.25">
      <c r="A1060" s="95" t="s">
        <v>776</v>
      </c>
      <c r="B1060" s="96">
        <v>45855</v>
      </c>
      <c r="C1060" s="21" t="s">
        <v>30</v>
      </c>
      <c r="D1060" s="70" t="s">
        <v>17</v>
      </c>
      <c r="E1060" s="70" t="s">
        <v>10</v>
      </c>
      <c r="F1060" s="96">
        <v>45855</v>
      </c>
      <c r="G1060" s="96">
        <v>45946</v>
      </c>
      <c r="H1060" s="97">
        <v>25881000000</v>
      </c>
      <c r="I1060" s="98">
        <v>1.1499999999999999</v>
      </c>
      <c r="J1060" s="104">
        <v>25881000000</v>
      </c>
      <c r="K1060" s="100">
        <v>0.5</v>
      </c>
      <c r="L1060" s="100">
        <v>1.1000000000000001</v>
      </c>
      <c r="M1060" s="27">
        <v>25881000000</v>
      </c>
      <c r="N1060" s="100">
        <v>1.1000000000000001</v>
      </c>
      <c r="O1060" s="100">
        <v>0.98684363046250145</v>
      </c>
      <c r="P1060" s="102" t="str">
        <f t="shared" ca="1" si="16"/>
        <v>Matured</v>
      </c>
    </row>
    <row r="1061" spans="1:16" x14ac:dyDescent="0.25">
      <c r="A1061" s="95" t="s">
        <v>777</v>
      </c>
      <c r="B1061" s="96">
        <v>45855</v>
      </c>
      <c r="C1061" s="21" t="s">
        <v>30</v>
      </c>
      <c r="D1061" s="70" t="s">
        <v>17</v>
      </c>
      <c r="E1061" s="70" t="s">
        <v>11</v>
      </c>
      <c r="F1061" s="96">
        <v>45855</v>
      </c>
      <c r="G1061" s="96">
        <v>46037</v>
      </c>
      <c r="H1061" s="97">
        <v>200000000</v>
      </c>
      <c r="I1061" s="98">
        <v>1.3</v>
      </c>
      <c r="J1061" s="104">
        <v>200000000</v>
      </c>
      <c r="K1061" s="100">
        <v>1</v>
      </c>
      <c r="L1061" s="100">
        <v>1</v>
      </c>
      <c r="M1061" s="27">
        <v>200000000</v>
      </c>
      <c r="N1061" s="100">
        <v>1</v>
      </c>
      <c r="O1061" s="100">
        <v>1</v>
      </c>
      <c r="P1061" s="102" t="str">
        <f t="shared" ca="1" si="16"/>
        <v>Matured</v>
      </c>
    </row>
    <row r="1062" spans="1:16" x14ac:dyDescent="0.25">
      <c r="A1062" s="95" t="s">
        <v>1318</v>
      </c>
      <c r="B1062" s="96">
        <v>45855</v>
      </c>
      <c r="C1062" s="21" t="s">
        <v>30</v>
      </c>
      <c r="D1062" s="70" t="s">
        <v>16</v>
      </c>
      <c r="E1062" s="70" t="s">
        <v>10</v>
      </c>
      <c r="F1062" s="96">
        <v>45855</v>
      </c>
      <c r="G1062" s="96">
        <v>45946</v>
      </c>
      <c r="H1062" s="97">
        <v>30000000</v>
      </c>
      <c r="I1062" s="98">
        <v>0.9</v>
      </c>
      <c r="J1062" s="104">
        <v>98430000</v>
      </c>
      <c r="K1062" s="100">
        <v>0.2</v>
      </c>
      <c r="L1062" s="100">
        <v>0.9</v>
      </c>
      <c r="M1062" s="27">
        <v>30000000</v>
      </c>
      <c r="N1062" s="100">
        <v>0.28999999999999998</v>
      </c>
      <c r="O1062" s="100">
        <v>0.40650716245047241</v>
      </c>
      <c r="P1062" s="102" t="str">
        <f t="shared" ca="1" si="16"/>
        <v>Matured</v>
      </c>
    </row>
    <row r="1063" spans="1:16" x14ac:dyDescent="0.25">
      <c r="A1063" s="95" t="s">
        <v>1319</v>
      </c>
      <c r="B1063" s="96">
        <v>45855</v>
      </c>
      <c r="C1063" s="21" t="s">
        <v>30</v>
      </c>
      <c r="D1063" s="70" t="s">
        <v>16</v>
      </c>
      <c r="E1063" s="70" t="s">
        <v>11</v>
      </c>
      <c r="F1063" s="96">
        <v>45855</v>
      </c>
      <c r="G1063" s="96">
        <v>46037</v>
      </c>
      <c r="H1063" s="97">
        <v>30000000</v>
      </c>
      <c r="I1063" s="98">
        <v>1</v>
      </c>
      <c r="J1063" s="104">
        <v>42050000</v>
      </c>
      <c r="K1063" s="100">
        <v>0.79</v>
      </c>
      <c r="L1063" s="100">
        <v>0.9</v>
      </c>
      <c r="M1063" s="27">
        <v>30000000</v>
      </c>
      <c r="N1063" s="100">
        <v>0.79</v>
      </c>
      <c r="O1063" s="100">
        <v>0.82140309155767</v>
      </c>
      <c r="P1063" s="102" t="str">
        <f t="shared" ca="1" si="16"/>
        <v>Matured</v>
      </c>
    </row>
    <row r="1064" spans="1:16" x14ac:dyDescent="0.25">
      <c r="A1064" s="95" t="s">
        <v>1320</v>
      </c>
      <c r="B1064" s="96">
        <v>45855</v>
      </c>
      <c r="C1064" s="21" t="s">
        <v>30</v>
      </c>
      <c r="D1064" s="70" t="s">
        <v>16</v>
      </c>
      <c r="E1064" s="70" t="s">
        <v>12</v>
      </c>
      <c r="F1064" s="96">
        <v>45855</v>
      </c>
      <c r="G1064" s="96">
        <v>46219</v>
      </c>
      <c r="H1064" s="97">
        <v>10000000</v>
      </c>
      <c r="I1064" s="98">
        <v>1.05</v>
      </c>
      <c r="J1064" s="104">
        <v>12050000</v>
      </c>
      <c r="K1064" s="100">
        <v>1.03</v>
      </c>
      <c r="L1064" s="100">
        <v>1.03</v>
      </c>
      <c r="M1064" s="27">
        <v>10000000</v>
      </c>
      <c r="N1064" s="100">
        <v>1.03</v>
      </c>
      <c r="O1064" s="100">
        <v>1.03</v>
      </c>
      <c r="P1064" s="102" t="str">
        <f t="shared" ca="1" si="16"/>
        <v>Outstanding</v>
      </c>
    </row>
    <row r="1065" spans="1:16" x14ac:dyDescent="0.25">
      <c r="A1065" s="95" t="s">
        <v>382</v>
      </c>
      <c r="B1065" s="96">
        <v>45861</v>
      </c>
      <c r="C1065" s="21" t="s">
        <v>31</v>
      </c>
      <c r="D1065" s="70" t="s">
        <v>17</v>
      </c>
      <c r="E1065" s="70" t="s">
        <v>20</v>
      </c>
      <c r="F1065" s="96">
        <v>45863</v>
      </c>
      <c r="G1065" s="96">
        <v>47689</v>
      </c>
      <c r="H1065" s="97" t="s">
        <v>35</v>
      </c>
      <c r="I1065" s="98">
        <v>4.34</v>
      </c>
      <c r="J1065" s="104">
        <v>24000000000</v>
      </c>
      <c r="K1065" s="100">
        <v>5</v>
      </c>
      <c r="L1065" s="100">
        <v>5.5</v>
      </c>
      <c r="M1065" s="103">
        <v>8000000000</v>
      </c>
      <c r="N1065" s="100"/>
      <c r="O1065" s="166">
        <v>5.25</v>
      </c>
      <c r="P1065" s="102" t="str">
        <f t="shared" ca="1" si="16"/>
        <v>Outstanding</v>
      </c>
    </row>
    <row r="1066" spans="1:16" x14ac:dyDescent="0.25">
      <c r="A1066" s="95" t="s">
        <v>778</v>
      </c>
      <c r="B1066" s="96">
        <v>45862</v>
      </c>
      <c r="C1066" s="21" t="s">
        <v>30</v>
      </c>
      <c r="D1066" s="70" t="s">
        <v>17</v>
      </c>
      <c r="E1066" s="70" t="s">
        <v>7</v>
      </c>
      <c r="F1066" s="96">
        <v>45862</v>
      </c>
      <c r="G1066" s="96">
        <v>45869</v>
      </c>
      <c r="H1066" s="97">
        <v>1425000000000</v>
      </c>
      <c r="I1066" s="98">
        <v>1</v>
      </c>
      <c r="J1066" s="104">
        <v>1739000000000</v>
      </c>
      <c r="K1066" s="100">
        <v>0.9</v>
      </c>
      <c r="L1066" s="100">
        <v>1</v>
      </c>
      <c r="M1066" s="27">
        <v>1425000000000</v>
      </c>
      <c r="N1066" s="100">
        <v>0.99</v>
      </c>
      <c r="O1066" s="100">
        <v>0.92225416906267976</v>
      </c>
      <c r="P1066" s="102" t="str">
        <f t="shared" ca="1" si="16"/>
        <v>Matured</v>
      </c>
    </row>
    <row r="1067" spans="1:16" x14ac:dyDescent="0.25">
      <c r="A1067" s="95" t="s">
        <v>779</v>
      </c>
      <c r="B1067" s="96">
        <v>45862</v>
      </c>
      <c r="C1067" s="21" t="s">
        <v>30</v>
      </c>
      <c r="D1067" s="70" t="s">
        <v>17</v>
      </c>
      <c r="E1067" s="70" t="s">
        <v>10</v>
      </c>
      <c r="F1067" s="96">
        <v>45862</v>
      </c>
      <c r="G1067" s="96">
        <v>45953</v>
      </c>
      <c r="H1067" s="97">
        <v>40000000000</v>
      </c>
      <c r="I1067" s="98">
        <v>1.1499999999999999</v>
      </c>
      <c r="J1067" s="104">
        <v>40000000000</v>
      </c>
      <c r="K1067" s="100">
        <v>1.1000000000000001</v>
      </c>
      <c r="L1067" s="100">
        <v>1.1499999999999999</v>
      </c>
      <c r="M1067" s="27">
        <v>40000000000</v>
      </c>
      <c r="N1067" s="100">
        <v>1.1499999999999999</v>
      </c>
      <c r="O1067" s="100">
        <v>1.125</v>
      </c>
      <c r="P1067" s="102" t="str">
        <f t="shared" ca="1" si="16"/>
        <v>Matured</v>
      </c>
    </row>
    <row r="1068" spans="1:16" x14ac:dyDescent="0.25">
      <c r="A1068" s="95" t="s">
        <v>780</v>
      </c>
      <c r="B1068" s="96">
        <v>45862</v>
      </c>
      <c r="C1068" s="21" t="s">
        <v>30</v>
      </c>
      <c r="D1068" s="70" t="s">
        <v>17</v>
      </c>
      <c r="E1068" s="70" t="s">
        <v>11</v>
      </c>
      <c r="F1068" s="96">
        <v>45862</v>
      </c>
      <c r="G1068" s="96">
        <v>46044</v>
      </c>
      <c r="H1068" s="97">
        <v>4400000000</v>
      </c>
      <c r="I1068" s="98">
        <v>1.3</v>
      </c>
      <c r="J1068" s="104">
        <v>4400000000</v>
      </c>
      <c r="K1068" s="100">
        <v>0.9</v>
      </c>
      <c r="L1068" s="100">
        <v>1.3</v>
      </c>
      <c r="M1068" s="27">
        <v>4400000000</v>
      </c>
      <c r="N1068" s="100">
        <v>1.3</v>
      </c>
      <c r="O1068" s="100">
        <v>1.1181818181818182</v>
      </c>
      <c r="P1068" s="102" t="str">
        <f t="shared" ca="1" si="16"/>
        <v>Matured</v>
      </c>
    </row>
    <row r="1069" spans="1:16" x14ac:dyDescent="0.25">
      <c r="A1069" s="95" t="s">
        <v>1321</v>
      </c>
      <c r="B1069" s="96">
        <v>45862</v>
      </c>
      <c r="C1069" s="21" t="s">
        <v>30</v>
      </c>
      <c r="D1069" s="70" t="s">
        <v>16</v>
      </c>
      <c r="E1069" s="70" t="s">
        <v>10</v>
      </c>
      <c r="F1069" s="96">
        <v>45862</v>
      </c>
      <c r="G1069" s="96">
        <v>45953</v>
      </c>
      <c r="H1069" s="97">
        <v>30000000</v>
      </c>
      <c r="I1069" s="98">
        <v>0.9</v>
      </c>
      <c r="J1069" s="104">
        <v>55500000</v>
      </c>
      <c r="K1069" s="100">
        <v>0.1</v>
      </c>
      <c r="L1069" s="100">
        <v>0.9</v>
      </c>
      <c r="M1069" s="27">
        <v>30000000</v>
      </c>
      <c r="N1069" s="100">
        <v>0.45</v>
      </c>
      <c r="O1069" s="100">
        <v>0.47657657657657659</v>
      </c>
      <c r="P1069" s="102" t="str">
        <f t="shared" ca="1" si="16"/>
        <v>Matured</v>
      </c>
    </row>
    <row r="1070" spans="1:16" x14ac:dyDescent="0.25">
      <c r="A1070" s="95" t="s">
        <v>1322</v>
      </c>
      <c r="B1070" s="96">
        <v>45862</v>
      </c>
      <c r="C1070" s="21" t="s">
        <v>30</v>
      </c>
      <c r="D1070" s="70" t="s">
        <v>16</v>
      </c>
      <c r="E1070" s="70" t="s">
        <v>11</v>
      </c>
      <c r="F1070" s="96">
        <v>45862</v>
      </c>
      <c r="G1070" s="96">
        <v>46044</v>
      </c>
      <c r="H1070" s="97">
        <v>25750000</v>
      </c>
      <c r="I1070" s="98">
        <v>1</v>
      </c>
      <c r="J1070" s="104">
        <v>25750000</v>
      </c>
      <c r="K1070" s="100">
        <v>0.75</v>
      </c>
      <c r="L1070" s="100">
        <v>1</v>
      </c>
      <c r="M1070" s="27">
        <v>25750000</v>
      </c>
      <c r="N1070" s="100">
        <v>1</v>
      </c>
      <c r="O1070" s="100">
        <v>0.83650485436893196</v>
      </c>
      <c r="P1070" s="102" t="str">
        <f t="shared" ca="1" si="16"/>
        <v>Matured</v>
      </c>
    </row>
    <row r="1071" spans="1:16" x14ac:dyDescent="0.25">
      <c r="A1071" s="95" t="s">
        <v>781</v>
      </c>
      <c r="B1071" s="96">
        <v>45869</v>
      </c>
      <c r="C1071" s="21" t="s">
        <v>30</v>
      </c>
      <c r="D1071" s="70" t="s">
        <v>17</v>
      </c>
      <c r="E1071" s="70" t="s">
        <v>7</v>
      </c>
      <c r="F1071" s="96">
        <v>45869</v>
      </c>
      <c r="G1071" s="96">
        <v>45876</v>
      </c>
      <c r="H1071" s="97">
        <v>1425000000000</v>
      </c>
      <c r="I1071" s="98">
        <v>1</v>
      </c>
      <c r="J1071" s="104">
        <v>1432000000000</v>
      </c>
      <c r="K1071" s="100">
        <v>0.9</v>
      </c>
      <c r="L1071" s="100">
        <v>1</v>
      </c>
      <c r="M1071" s="27">
        <v>1425000000000</v>
      </c>
      <c r="N1071" s="100">
        <v>1</v>
      </c>
      <c r="O1071" s="100">
        <v>0.9102653631284916</v>
      </c>
      <c r="P1071" s="102" t="str">
        <f t="shared" ca="1" si="16"/>
        <v>Matured</v>
      </c>
    </row>
    <row r="1072" spans="1:16" x14ac:dyDescent="0.25">
      <c r="A1072" s="95" t="s">
        <v>782</v>
      </c>
      <c r="B1072" s="96">
        <v>45869</v>
      </c>
      <c r="C1072" s="21" t="s">
        <v>30</v>
      </c>
      <c r="D1072" s="70" t="s">
        <v>17</v>
      </c>
      <c r="E1072" s="70" t="s">
        <v>10</v>
      </c>
      <c r="F1072" s="96">
        <v>45869</v>
      </c>
      <c r="G1072" s="96">
        <v>45960</v>
      </c>
      <c r="H1072" s="97">
        <v>40000000000</v>
      </c>
      <c r="I1072" s="98">
        <v>1.1499999999999999</v>
      </c>
      <c r="J1072" s="104">
        <v>40000000000</v>
      </c>
      <c r="K1072" s="100">
        <v>1.1499999999999999</v>
      </c>
      <c r="L1072" s="100">
        <v>1.1499999999999999</v>
      </c>
      <c r="M1072" s="27">
        <v>40000000000</v>
      </c>
      <c r="N1072" s="100">
        <v>1.1499999999999999</v>
      </c>
      <c r="O1072" s="100">
        <v>1.1499999999999999</v>
      </c>
      <c r="P1072" s="102" t="str">
        <f t="shared" ca="1" si="16"/>
        <v>Matured</v>
      </c>
    </row>
    <row r="1073" spans="1:16" x14ac:dyDescent="0.25">
      <c r="A1073" s="95" t="s">
        <v>783</v>
      </c>
      <c r="B1073" s="96">
        <v>45869</v>
      </c>
      <c r="C1073" s="21" t="s">
        <v>30</v>
      </c>
      <c r="D1073" s="70" t="s">
        <v>17</v>
      </c>
      <c r="E1073" s="70" t="s">
        <v>11</v>
      </c>
      <c r="F1073" s="96">
        <v>45869</v>
      </c>
      <c r="G1073" s="96">
        <v>46051</v>
      </c>
      <c r="H1073" s="97">
        <v>25000000000</v>
      </c>
      <c r="I1073" s="98">
        <v>1.3</v>
      </c>
      <c r="J1073" s="104">
        <v>25000000000</v>
      </c>
      <c r="K1073" s="100">
        <v>1.3</v>
      </c>
      <c r="L1073" s="100">
        <v>1.3</v>
      </c>
      <c r="M1073" s="27">
        <v>25000000000</v>
      </c>
      <c r="N1073" s="100">
        <v>1.3</v>
      </c>
      <c r="O1073" s="100">
        <v>1.3</v>
      </c>
      <c r="P1073" s="102" t="str">
        <f t="shared" ca="1" si="16"/>
        <v>Matured</v>
      </c>
    </row>
    <row r="1074" spans="1:16" x14ac:dyDescent="0.25">
      <c r="A1074" s="95" t="s">
        <v>1323</v>
      </c>
      <c r="B1074" s="96">
        <v>45869</v>
      </c>
      <c r="C1074" s="21" t="s">
        <v>30</v>
      </c>
      <c r="D1074" s="70" t="s">
        <v>16</v>
      </c>
      <c r="E1074" s="70" t="s">
        <v>10</v>
      </c>
      <c r="F1074" s="96">
        <v>45869</v>
      </c>
      <c r="G1074" s="96">
        <v>45960</v>
      </c>
      <c r="H1074" s="97">
        <v>30000000</v>
      </c>
      <c r="I1074" s="98">
        <v>0.9</v>
      </c>
      <c r="J1074" s="104">
        <v>45000000</v>
      </c>
      <c r="K1074" s="100">
        <v>0.25</v>
      </c>
      <c r="L1074" s="100">
        <v>0.9</v>
      </c>
      <c r="M1074" s="27">
        <v>30000000</v>
      </c>
      <c r="N1074" s="100">
        <v>0.59</v>
      </c>
      <c r="O1074" s="100">
        <v>0.53333333333333333</v>
      </c>
      <c r="P1074" s="102" t="str">
        <f t="shared" ca="1" si="16"/>
        <v>Matured</v>
      </c>
    </row>
    <row r="1075" spans="1:16" x14ac:dyDescent="0.25">
      <c r="A1075" s="95" t="s">
        <v>1324</v>
      </c>
      <c r="B1075" s="96">
        <v>45869</v>
      </c>
      <c r="C1075" s="21" t="s">
        <v>30</v>
      </c>
      <c r="D1075" s="70" t="s">
        <v>16</v>
      </c>
      <c r="E1075" s="70" t="s">
        <v>11</v>
      </c>
      <c r="F1075" s="96">
        <v>45869</v>
      </c>
      <c r="G1075" s="96">
        <v>46051</v>
      </c>
      <c r="H1075" s="97">
        <v>30000000</v>
      </c>
      <c r="I1075" s="98">
        <v>1</v>
      </c>
      <c r="J1075" s="104">
        <v>42000000</v>
      </c>
      <c r="K1075" s="100">
        <v>0.79</v>
      </c>
      <c r="L1075" s="100">
        <v>1</v>
      </c>
      <c r="M1075" s="27">
        <v>30000000</v>
      </c>
      <c r="N1075" s="100">
        <v>0.95</v>
      </c>
      <c r="O1075" s="100">
        <v>0.85833333333333339</v>
      </c>
      <c r="P1075" s="102" t="str">
        <f t="shared" ca="1" si="16"/>
        <v>Matured</v>
      </c>
    </row>
    <row r="1076" spans="1:16" x14ac:dyDescent="0.25">
      <c r="A1076" s="95" t="s">
        <v>784</v>
      </c>
      <c r="B1076" s="96">
        <v>45876</v>
      </c>
      <c r="C1076" s="21" t="s">
        <v>30</v>
      </c>
      <c r="D1076" s="70" t="s">
        <v>17</v>
      </c>
      <c r="E1076" s="70" t="s">
        <v>7</v>
      </c>
      <c r="F1076" s="96">
        <v>45876</v>
      </c>
      <c r="G1076" s="96">
        <v>45883</v>
      </c>
      <c r="H1076" s="97">
        <v>1425000000000</v>
      </c>
      <c r="I1076" s="98">
        <v>1</v>
      </c>
      <c r="J1076" s="104">
        <v>1718000000000</v>
      </c>
      <c r="K1076" s="100">
        <v>0.9</v>
      </c>
      <c r="L1076" s="100">
        <v>1</v>
      </c>
      <c r="M1076" s="27">
        <v>1425000000000</v>
      </c>
      <c r="N1076" s="100">
        <v>0.9</v>
      </c>
      <c r="O1076" s="100">
        <v>0.91018626309662398</v>
      </c>
      <c r="P1076" s="102" t="str">
        <f t="shared" ca="1" si="16"/>
        <v>Matured</v>
      </c>
    </row>
    <row r="1077" spans="1:16" x14ac:dyDescent="0.25">
      <c r="A1077" s="95" t="s">
        <v>785</v>
      </c>
      <c r="B1077" s="96">
        <v>45876</v>
      </c>
      <c r="C1077" s="21" t="s">
        <v>30</v>
      </c>
      <c r="D1077" s="70" t="s">
        <v>17</v>
      </c>
      <c r="E1077" s="70" t="s">
        <v>10</v>
      </c>
      <c r="F1077" s="96">
        <v>45876</v>
      </c>
      <c r="G1077" s="96">
        <v>45967</v>
      </c>
      <c r="H1077" s="97">
        <v>50000000000</v>
      </c>
      <c r="I1077" s="98">
        <v>1.1499999999999999</v>
      </c>
      <c r="J1077" s="104">
        <v>70000000000</v>
      </c>
      <c r="K1077" s="100">
        <v>1.1299999999999999</v>
      </c>
      <c r="L1077" s="100">
        <v>1.1499999999999999</v>
      </c>
      <c r="M1077" s="27">
        <v>50000000000</v>
      </c>
      <c r="N1077" s="100">
        <v>1.3</v>
      </c>
      <c r="O1077" s="100">
        <v>1.1357142857142857</v>
      </c>
      <c r="P1077" s="102" t="str">
        <f t="shared" ca="1" si="16"/>
        <v>Matured</v>
      </c>
    </row>
    <row r="1078" spans="1:16" x14ac:dyDescent="0.25">
      <c r="A1078" s="95" t="s">
        <v>786</v>
      </c>
      <c r="B1078" s="96">
        <v>45876</v>
      </c>
      <c r="C1078" s="21" t="s">
        <v>30</v>
      </c>
      <c r="D1078" s="70" t="s">
        <v>17</v>
      </c>
      <c r="E1078" s="70" t="s">
        <v>11</v>
      </c>
      <c r="F1078" s="96">
        <v>45876</v>
      </c>
      <c r="G1078" s="96">
        <v>46058</v>
      </c>
      <c r="H1078" s="97">
        <v>25000000000</v>
      </c>
      <c r="I1078" s="98">
        <v>1.3</v>
      </c>
      <c r="J1078" s="104">
        <v>6000000000</v>
      </c>
      <c r="K1078" s="100">
        <v>1.29</v>
      </c>
      <c r="L1078" s="100">
        <v>1.29</v>
      </c>
      <c r="M1078" s="27">
        <v>6000000000</v>
      </c>
      <c r="N1078" s="100">
        <v>1.29</v>
      </c>
      <c r="O1078" s="100">
        <v>1.29</v>
      </c>
      <c r="P1078" s="102" t="str">
        <f t="shared" ca="1" si="16"/>
        <v>Matured</v>
      </c>
    </row>
    <row r="1079" spans="1:16" x14ac:dyDescent="0.25">
      <c r="A1079" s="95" t="s">
        <v>1325</v>
      </c>
      <c r="B1079" s="96">
        <v>45876</v>
      </c>
      <c r="C1079" s="21" t="s">
        <v>30</v>
      </c>
      <c r="D1079" s="70" t="s">
        <v>16</v>
      </c>
      <c r="E1079" s="70" t="s">
        <v>10</v>
      </c>
      <c r="F1079" s="96">
        <v>45876</v>
      </c>
      <c r="G1079" s="96">
        <v>45967</v>
      </c>
      <c r="H1079" s="97">
        <v>30000000</v>
      </c>
      <c r="I1079" s="98">
        <v>0.9</v>
      </c>
      <c r="J1079" s="104">
        <v>66500000</v>
      </c>
      <c r="K1079" s="100">
        <v>0.25</v>
      </c>
      <c r="L1079" s="100">
        <v>0.9</v>
      </c>
      <c r="M1079" s="27">
        <v>30000000</v>
      </c>
      <c r="N1079" s="100">
        <v>0.4</v>
      </c>
      <c r="O1079" s="100">
        <v>0.45939849624060147</v>
      </c>
      <c r="P1079" s="102" t="str">
        <f t="shared" ca="1" si="16"/>
        <v>Matured</v>
      </c>
    </row>
    <row r="1080" spans="1:16" x14ac:dyDescent="0.25">
      <c r="A1080" s="95" t="s">
        <v>1326</v>
      </c>
      <c r="B1080" s="96">
        <v>45876</v>
      </c>
      <c r="C1080" s="21" t="s">
        <v>30</v>
      </c>
      <c r="D1080" s="70" t="s">
        <v>16</v>
      </c>
      <c r="E1080" s="70" t="s">
        <v>11</v>
      </c>
      <c r="F1080" s="96">
        <v>45876</v>
      </c>
      <c r="G1080" s="96">
        <v>46058</v>
      </c>
      <c r="H1080" s="97">
        <v>30000000</v>
      </c>
      <c r="I1080" s="98">
        <v>1</v>
      </c>
      <c r="J1080" s="104">
        <v>44000000</v>
      </c>
      <c r="K1080" s="100">
        <v>0.79</v>
      </c>
      <c r="L1080" s="100">
        <v>1</v>
      </c>
      <c r="M1080" s="27">
        <v>30000000</v>
      </c>
      <c r="N1080" s="100">
        <v>0.94</v>
      </c>
      <c r="O1080" s="100">
        <v>0.86068181818181821</v>
      </c>
      <c r="P1080" s="102" t="str">
        <f t="shared" ca="1" si="16"/>
        <v>Matured</v>
      </c>
    </row>
    <row r="1081" spans="1:16" x14ac:dyDescent="0.25">
      <c r="A1081" s="95" t="s">
        <v>787</v>
      </c>
      <c r="B1081" s="96">
        <v>45883</v>
      </c>
      <c r="C1081" s="21" t="s">
        <v>30</v>
      </c>
      <c r="D1081" s="70" t="s">
        <v>17</v>
      </c>
      <c r="E1081" s="70" t="s">
        <v>7</v>
      </c>
      <c r="F1081" s="96">
        <v>45883</v>
      </c>
      <c r="G1081" s="96">
        <v>45890</v>
      </c>
      <c r="H1081" s="97">
        <v>1425000000000</v>
      </c>
      <c r="I1081" s="98">
        <v>1</v>
      </c>
      <c r="J1081" s="104">
        <v>1576000000000</v>
      </c>
      <c r="K1081" s="100">
        <v>0.8</v>
      </c>
      <c r="L1081" s="100">
        <v>1</v>
      </c>
      <c r="M1081" s="27">
        <v>1425000000000</v>
      </c>
      <c r="N1081" s="100">
        <v>0.9</v>
      </c>
      <c r="O1081" s="100">
        <v>0.87360406091370557</v>
      </c>
      <c r="P1081" s="102" t="str">
        <f t="shared" ca="1" si="16"/>
        <v>Matured</v>
      </c>
    </row>
    <row r="1082" spans="1:16" x14ac:dyDescent="0.25">
      <c r="A1082" s="95" t="s">
        <v>788</v>
      </c>
      <c r="B1082" s="96">
        <v>45883</v>
      </c>
      <c r="C1082" s="21" t="s">
        <v>30</v>
      </c>
      <c r="D1082" s="70" t="s">
        <v>17</v>
      </c>
      <c r="E1082" s="70" t="s">
        <v>10</v>
      </c>
      <c r="F1082" s="96">
        <v>45883</v>
      </c>
      <c r="G1082" s="96">
        <v>45974</v>
      </c>
      <c r="H1082" s="97">
        <v>50000000000</v>
      </c>
      <c r="I1082" s="98">
        <v>1.1499999999999999</v>
      </c>
      <c r="J1082" s="104">
        <v>20000000000</v>
      </c>
      <c r="K1082" s="100">
        <v>1.1000000000000001</v>
      </c>
      <c r="L1082" s="100">
        <v>1.1000000000000001</v>
      </c>
      <c r="M1082" s="27">
        <v>20000000000</v>
      </c>
      <c r="N1082" s="100">
        <v>1.1000000000000001</v>
      </c>
      <c r="O1082" s="100">
        <v>1.1000000000000001</v>
      </c>
      <c r="P1082" s="102" t="str">
        <f t="shared" ca="1" si="16"/>
        <v>Matured</v>
      </c>
    </row>
    <row r="1083" spans="1:16" x14ac:dyDescent="0.25">
      <c r="A1083" s="95" t="s">
        <v>789</v>
      </c>
      <c r="B1083" s="96">
        <v>45883</v>
      </c>
      <c r="C1083" s="21" t="s">
        <v>30</v>
      </c>
      <c r="D1083" s="70" t="s">
        <v>17</v>
      </c>
      <c r="E1083" s="70" t="s">
        <v>11</v>
      </c>
      <c r="F1083" s="96">
        <v>45883</v>
      </c>
      <c r="G1083" s="96">
        <v>46065</v>
      </c>
      <c r="H1083" s="97">
        <v>25000000000</v>
      </c>
      <c r="I1083" s="98">
        <v>1.3</v>
      </c>
      <c r="J1083" s="104">
        <v>200000000</v>
      </c>
      <c r="K1083" s="100">
        <v>1.3</v>
      </c>
      <c r="L1083" s="100">
        <v>1.3</v>
      </c>
      <c r="M1083" s="27">
        <v>200000000</v>
      </c>
      <c r="N1083" s="100">
        <v>1.3</v>
      </c>
      <c r="O1083" s="100">
        <v>1.3</v>
      </c>
      <c r="P1083" s="102" t="str">
        <f t="shared" ca="1" si="16"/>
        <v>Matured</v>
      </c>
    </row>
    <row r="1084" spans="1:16" x14ac:dyDescent="0.25">
      <c r="A1084" s="95" t="s">
        <v>1327</v>
      </c>
      <c r="B1084" s="96">
        <v>45883</v>
      </c>
      <c r="C1084" s="21" t="s">
        <v>30</v>
      </c>
      <c r="D1084" s="70" t="s">
        <v>16</v>
      </c>
      <c r="E1084" s="70" t="s">
        <v>10</v>
      </c>
      <c r="F1084" s="96">
        <v>45883</v>
      </c>
      <c r="G1084" s="96">
        <v>45974</v>
      </c>
      <c r="H1084" s="97">
        <v>30000000</v>
      </c>
      <c r="I1084" s="98">
        <v>0.9</v>
      </c>
      <c r="J1084" s="104">
        <v>75561000</v>
      </c>
      <c r="K1084" s="100">
        <v>0.24</v>
      </c>
      <c r="L1084" s="100">
        <v>0.89</v>
      </c>
      <c r="M1084" s="27">
        <v>30000000</v>
      </c>
      <c r="N1084" s="100">
        <v>0.24</v>
      </c>
      <c r="O1084" s="100">
        <v>0.39528725135982851</v>
      </c>
      <c r="P1084" s="102" t="str">
        <f t="shared" ca="1" si="16"/>
        <v>Matured</v>
      </c>
    </row>
    <row r="1085" spans="1:16" x14ac:dyDescent="0.25">
      <c r="A1085" s="95" t="s">
        <v>1328</v>
      </c>
      <c r="B1085" s="96">
        <v>45883</v>
      </c>
      <c r="C1085" s="21" t="s">
        <v>30</v>
      </c>
      <c r="D1085" s="70" t="s">
        <v>16</v>
      </c>
      <c r="E1085" s="70" t="s">
        <v>11</v>
      </c>
      <c r="F1085" s="96">
        <v>45883</v>
      </c>
      <c r="G1085" s="96">
        <v>46065</v>
      </c>
      <c r="H1085" s="97">
        <v>30000000</v>
      </c>
      <c r="I1085" s="98">
        <v>1</v>
      </c>
      <c r="J1085" s="104">
        <v>44000000</v>
      </c>
      <c r="K1085" s="100">
        <v>0.69</v>
      </c>
      <c r="L1085" s="100">
        <v>0.95</v>
      </c>
      <c r="M1085" s="27">
        <v>30000000</v>
      </c>
      <c r="N1085" s="100">
        <v>0.69</v>
      </c>
      <c r="O1085" s="100">
        <v>0.76136363636363635</v>
      </c>
      <c r="P1085" s="102" t="str">
        <f t="shared" ca="1" si="16"/>
        <v>Matured</v>
      </c>
    </row>
    <row r="1086" spans="1:16" x14ac:dyDescent="0.25">
      <c r="A1086" s="95" t="s">
        <v>1405</v>
      </c>
      <c r="B1086" s="96">
        <v>45889</v>
      </c>
      <c r="C1086" s="21" t="s">
        <v>31</v>
      </c>
      <c r="D1086" s="70" t="s">
        <v>17</v>
      </c>
      <c r="E1086" s="70" t="s">
        <v>84</v>
      </c>
      <c r="F1086" s="96">
        <v>45891</v>
      </c>
      <c r="G1086" s="96">
        <v>49543</v>
      </c>
      <c r="H1086" s="97" t="s">
        <v>35</v>
      </c>
      <c r="I1086" s="98">
        <v>4.5999999999999996</v>
      </c>
      <c r="J1086" s="104">
        <v>20000000000</v>
      </c>
      <c r="K1086" s="100">
        <v>6</v>
      </c>
      <c r="L1086" s="100">
        <v>6</v>
      </c>
      <c r="M1086" s="27"/>
      <c r="N1086" s="100"/>
      <c r="O1086" s="166">
        <v>6</v>
      </c>
      <c r="P1086" s="102" t="str">
        <f t="shared" ca="1" si="16"/>
        <v>Matured</v>
      </c>
    </row>
    <row r="1087" spans="1:16" x14ac:dyDescent="0.25">
      <c r="A1087" s="95" t="s">
        <v>790</v>
      </c>
      <c r="B1087" s="96">
        <v>45890</v>
      </c>
      <c r="C1087" s="21" t="s">
        <v>30</v>
      </c>
      <c r="D1087" s="70" t="s">
        <v>17</v>
      </c>
      <c r="E1087" s="70" t="s">
        <v>7</v>
      </c>
      <c r="F1087" s="96">
        <v>45890</v>
      </c>
      <c r="G1087" s="96">
        <v>45897</v>
      </c>
      <c r="H1087" s="97">
        <v>1425000000000</v>
      </c>
      <c r="I1087" s="98">
        <v>1</v>
      </c>
      <c r="J1087" s="104">
        <v>1733000000000</v>
      </c>
      <c r="K1087" s="100">
        <v>0.5</v>
      </c>
      <c r="L1087" s="100">
        <v>1</v>
      </c>
      <c r="M1087" s="27">
        <v>1425000000000</v>
      </c>
      <c r="N1087" s="100">
        <v>0.85</v>
      </c>
      <c r="O1087" s="100">
        <v>0.84402769763416052</v>
      </c>
      <c r="P1087" s="102" t="str">
        <f t="shared" ca="1" si="16"/>
        <v>Matured</v>
      </c>
    </row>
    <row r="1088" spans="1:16" x14ac:dyDescent="0.25">
      <c r="A1088" s="95" t="s">
        <v>791</v>
      </c>
      <c r="B1088" s="96">
        <v>45890</v>
      </c>
      <c r="C1088" s="21" t="s">
        <v>30</v>
      </c>
      <c r="D1088" s="70" t="s">
        <v>17</v>
      </c>
      <c r="E1088" s="70" t="s">
        <v>10</v>
      </c>
      <c r="F1088" s="96">
        <v>45890</v>
      </c>
      <c r="G1088" s="96">
        <v>45981</v>
      </c>
      <c r="H1088" s="97">
        <v>50000000000</v>
      </c>
      <c r="I1088" s="98">
        <v>1.1499999999999999</v>
      </c>
      <c r="J1088" s="104">
        <v>80400000000</v>
      </c>
      <c r="K1088" s="100"/>
      <c r="L1088" s="100">
        <v>1.1499999999999999</v>
      </c>
      <c r="M1088" s="27">
        <v>50000000000</v>
      </c>
      <c r="N1088" s="100">
        <v>1.1000000000000001</v>
      </c>
      <c r="O1088" s="100">
        <v>1.0360696517412935</v>
      </c>
      <c r="P1088" s="102" t="str">
        <f t="shared" ca="1" si="16"/>
        <v>Matured</v>
      </c>
    </row>
    <row r="1089" spans="1:16" x14ac:dyDescent="0.25">
      <c r="A1089" s="95" t="s">
        <v>1578</v>
      </c>
      <c r="B1089" s="96">
        <v>45890</v>
      </c>
      <c r="C1089" s="21" t="s">
        <v>30</v>
      </c>
      <c r="D1089" s="70" t="s">
        <v>17</v>
      </c>
      <c r="E1089" s="70" t="s">
        <v>11</v>
      </c>
      <c r="F1089" s="96">
        <v>45890</v>
      </c>
      <c r="G1089" s="96">
        <v>46072</v>
      </c>
      <c r="H1089" s="97">
        <v>25000000000</v>
      </c>
      <c r="I1089" s="98">
        <v>1.3</v>
      </c>
      <c r="J1089" s="104"/>
      <c r="K1089" s="100"/>
      <c r="L1089" s="100"/>
      <c r="M1089" s="27"/>
      <c r="N1089" s="100"/>
      <c r="O1089" s="100"/>
      <c r="P1089" s="102" t="str">
        <f t="shared" ca="1" si="16"/>
        <v>Matured</v>
      </c>
    </row>
    <row r="1090" spans="1:16" x14ac:dyDescent="0.25">
      <c r="A1090" s="95" t="s">
        <v>1329</v>
      </c>
      <c r="B1090" s="96">
        <v>45890</v>
      </c>
      <c r="C1090" s="21" t="s">
        <v>30</v>
      </c>
      <c r="D1090" s="70" t="s">
        <v>16</v>
      </c>
      <c r="E1090" s="70" t="s">
        <v>10</v>
      </c>
      <c r="F1090" s="96">
        <v>45890</v>
      </c>
      <c r="G1090" s="96">
        <v>45981</v>
      </c>
      <c r="H1090" s="97">
        <v>30000000</v>
      </c>
      <c r="I1090" s="98">
        <v>0.9</v>
      </c>
      <c r="J1090" s="104">
        <v>93309000</v>
      </c>
      <c r="K1090" s="100"/>
      <c r="L1090" s="100">
        <v>0.75</v>
      </c>
      <c r="M1090" s="27">
        <v>30000000</v>
      </c>
      <c r="N1090" s="100">
        <v>0.23</v>
      </c>
      <c r="O1090" s="100">
        <v>0.28396510518813839</v>
      </c>
      <c r="P1090" s="102" t="str">
        <f t="shared" ca="1" si="16"/>
        <v>Matured</v>
      </c>
    </row>
    <row r="1091" spans="1:16" x14ac:dyDescent="0.25">
      <c r="A1091" s="95" t="s">
        <v>1330</v>
      </c>
      <c r="B1091" s="96">
        <v>45890</v>
      </c>
      <c r="C1091" s="21" t="s">
        <v>30</v>
      </c>
      <c r="D1091" s="70" t="s">
        <v>16</v>
      </c>
      <c r="E1091" s="70" t="s">
        <v>11</v>
      </c>
      <c r="F1091" s="96">
        <v>45890</v>
      </c>
      <c r="G1091" s="96">
        <v>46072</v>
      </c>
      <c r="H1091" s="97">
        <v>30000000</v>
      </c>
      <c r="I1091" s="98">
        <v>1</v>
      </c>
      <c r="J1091" s="104">
        <v>27000000</v>
      </c>
      <c r="K1091" s="100">
        <v>0.69</v>
      </c>
      <c r="L1091" s="100">
        <v>0.89</v>
      </c>
      <c r="M1091" s="27">
        <v>27000000</v>
      </c>
      <c r="N1091" s="100">
        <v>0.89</v>
      </c>
      <c r="O1091" s="100">
        <v>0.8</v>
      </c>
      <c r="P1091" s="102" t="str">
        <f t="shared" ca="1" si="16"/>
        <v>Matured</v>
      </c>
    </row>
    <row r="1092" spans="1:16" x14ac:dyDescent="0.25">
      <c r="A1092" s="95" t="s">
        <v>792</v>
      </c>
      <c r="B1092" s="96">
        <v>45897</v>
      </c>
      <c r="C1092" s="21" t="s">
        <v>30</v>
      </c>
      <c r="D1092" s="70" t="s">
        <v>17</v>
      </c>
      <c r="E1092" s="70" t="s">
        <v>7</v>
      </c>
      <c r="F1092" s="96">
        <v>45897</v>
      </c>
      <c r="G1092" s="96">
        <v>45904</v>
      </c>
      <c r="H1092" s="97">
        <v>1425000000000</v>
      </c>
      <c r="I1092" s="98">
        <v>1</v>
      </c>
      <c r="J1092" s="104">
        <v>1666000000000</v>
      </c>
      <c r="K1092" s="100">
        <v>0.5</v>
      </c>
      <c r="L1092" s="100">
        <v>0.85</v>
      </c>
      <c r="M1092" s="27">
        <v>1425000000000</v>
      </c>
      <c r="N1092" s="100">
        <v>0.85</v>
      </c>
      <c r="O1092" s="100">
        <v>0.81506602641056425</v>
      </c>
      <c r="P1092" s="102" t="str">
        <f t="shared" ca="1" si="16"/>
        <v>Matured</v>
      </c>
    </row>
    <row r="1093" spans="1:16" x14ac:dyDescent="0.25">
      <c r="A1093" s="95" t="s">
        <v>1579</v>
      </c>
      <c r="B1093" s="96">
        <v>45897</v>
      </c>
      <c r="C1093" s="21" t="s">
        <v>30</v>
      </c>
      <c r="D1093" s="70" t="s">
        <v>17</v>
      </c>
      <c r="E1093" s="70" t="s">
        <v>10</v>
      </c>
      <c r="F1093" s="96">
        <v>45897</v>
      </c>
      <c r="G1093" s="96">
        <v>45988</v>
      </c>
      <c r="H1093" s="97">
        <v>50000000000</v>
      </c>
      <c r="I1093" s="98">
        <v>1.1499999999999999</v>
      </c>
      <c r="J1093" s="104"/>
      <c r="K1093" s="100"/>
      <c r="L1093" s="100"/>
      <c r="M1093" s="27"/>
      <c r="N1093" s="100"/>
      <c r="O1093" s="100"/>
      <c r="P1093" s="102" t="str">
        <f t="shared" ref="P1093:P1156" ca="1" si="17">IF(AND(G1093 &gt; TODAY(), M1093 &lt;&gt; ""), "Outstanding", "Matured")</f>
        <v>Matured</v>
      </c>
    </row>
    <row r="1094" spans="1:16" x14ac:dyDescent="0.25">
      <c r="A1094" s="95" t="s">
        <v>1580</v>
      </c>
      <c r="B1094" s="96">
        <v>45897</v>
      </c>
      <c r="C1094" s="21" t="s">
        <v>30</v>
      </c>
      <c r="D1094" s="70" t="s">
        <v>17</v>
      </c>
      <c r="E1094" s="70" t="s">
        <v>11</v>
      </c>
      <c r="F1094" s="96">
        <v>45897</v>
      </c>
      <c r="G1094" s="96">
        <v>46079</v>
      </c>
      <c r="H1094" s="97">
        <v>25000000000</v>
      </c>
      <c r="I1094" s="98">
        <v>1.3</v>
      </c>
      <c r="J1094" s="104"/>
      <c r="K1094" s="100"/>
      <c r="L1094" s="100"/>
      <c r="M1094" s="27"/>
      <c r="N1094" s="100"/>
      <c r="O1094" s="100"/>
      <c r="P1094" s="102" t="str">
        <f t="shared" ca="1" si="17"/>
        <v>Matured</v>
      </c>
    </row>
    <row r="1095" spans="1:16" x14ac:dyDescent="0.25">
      <c r="A1095" s="95" t="s">
        <v>1331</v>
      </c>
      <c r="B1095" s="96">
        <v>45897</v>
      </c>
      <c r="C1095" s="21" t="s">
        <v>30</v>
      </c>
      <c r="D1095" s="70" t="s">
        <v>16</v>
      </c>
      <c r="E1095" s="70" t="s">
        <v>10</v>
      </c>
      <c r="F1095" s="96">
        <v>45897</v>
      </c>
      <c r="G1095" s="96">
        <v>45988</v>
      </c>
      <c r="H1095" s="97">
        <v>30000000</v>
      </c>
      <c r="I1095" s="98">
        <v>0.9</v>
      </c>
      <c r="J1095" s="104">
        <v>64573000</v>
      </c>
      <c r="K1095" s="100">
        <v>0.1</v>
      </c>
      <c r="L1095" s="100">
        <v>0.75</v>
      </c>
      <c r="M1095" s="27">
        <v>30000000</v>
      </c>
      <c r="N1095" s="100">
        <v>0.25</v>
      </c>
      <c r="O1095" s="100">
        <v>0.29768169358710295</v>
      </c>
      <c r="P1095" s="102" t="str">
        <f t="shared" ca="1" si="17"/>
        <v>Matured</v>
      </c>
    </row>
    <row r="1096" spans="1:16" x14ac:dyDescent="0.25">
      <c r="A1096" s="95" t="s">
        <v>1332</v>
      </c>
      <c r="B1096" s="96">
        <v>45897</v>
      </c>
      <c r="C1096" s="21" t="s">
        <v>30</v>
      </c>
      <c r="D1096" s="70" t="s">
        <v>16</v>
      </c>
      <c r="E1096" s="70" t="s">
        <v>11</v>
      </c>
      <c r="F1096" s="96">
        <v>45897</v>
      </c>
      <c r="G1096" s="96">
        <v>46079</v>
      </c>
      <c r="H1096" s="97">
        <v>30000000</v>
      </c>
      <c r="I1096" s="98">
        <v>1</v>
      </c>
      <c r="J1096" s="104">
        <v>9000000</v>
      </c>
      <c r="K1096" s="100">
        <v>0.89</v>
      </c>
      <c r="L1096" s="100">
        <v>0.95</v>
      </c>
      <c r="M1096" s="27">
        <v>9000000</v>
      </c>
      <c r="N1096" s="100">
        <v>0.95</v>
      </c>
      <c r="O1096" s="100">
        <v>0.91666666666666663</v>
      </c>
      <c r="P1096" s="102" t="str">
        <f t="shared" ca="1" si="17"/>
        <v>Matured</v>
      </c>
    </row>
    <row r="1097" spans="1:16" x14ac:dyDescent="0.25">
      <c r="A1097" s="95" t="s">
        <v>793</v>
      </c>
      <c r="B1097" s="96">
        <v>45904</v>
      </c>
      <c r="C1097" s="21" t="s">
        <v>30</v>
      </c>
      <c r="D1097" s="70" t="s">
        <v>17</v>
      </c>
      <c r="E1097" s="70" t="s">
        <v>7</v>
      </c>
      <c r="F1097" s="96">
        <v>45904</v>
      </c>
      <c r="G1097" s="96">
        <v>45911</v>
      </c>
      <c r="H1097" s="97">
        <v>1425000000000</v>
      </c>
      <c r="I1097" s="98">
        <v>1</v>
      </c>
      <c r="J1097" s="104">
        <v>1279000000000</v>
      </c>
      <c r="K1097" s="100">
        <v>0.5</v>
      </c>
      <c r="L1097" s="100">
        <v>0.85</v>
      </c>
      <c r="M1097" s="27">
        <v>1279000000000</v>
      </c>
      <c r="N1097" s="100">
        <v>0.85</v>
      </c>
      <c r="O1097" s="100">
        <v>0.79476153244722436</v>
      </c>
      <c r="P1097" s="102" t="str">
        <f t="shared" ca="1" si="17"/>
        <v>Matured</v>
      </c>
    </row>
    <row r="1098" spans="1:16" x14ac:dyDescent="0.25">
      <c r="A1098" s="95" t="s">
        <v>1581</v>
      </c>
      <c r="B1098" s="96">
        <v>45904</v>
      </c>
      <c r="C1098" s="21" t="s">
        <v>30</v>
      </c>
      <c r="D1098" s="70" t="s">
        <v>17</v>
      </c>
      <c r="E1098" s="70" t="s">
        <v>10</v>
      </c>
      <c r="F1098" s="96">
        <v>45904</v>
      </c>
      <c r="G1098" s="96">
        <v>45995</v>
      </c>
      <c r="H1098" s="97">
        <v>50000000000</v>
      </c>
      <c r="I1098" s="98">
        <v>1.1499999999999999</v>
      </c>
      <c r="J1098" s="104"/>
      <c r="K1098" s="100"/>
      <c r="L1098" s="100"/>
      <c r="M1098" s="27"/>
      <c r="N1098" s="100"/>
      <c r="O1098" s="100"/>
      <c r="P1098" s="102" t="str">
        <f t="shared" ca="1" si="17"/>
        <v>Matured</v>
      </c>
    </row>
    <row r="1099" spans="1:16" x14ac:dyDescent="0.25">
      <c r="A1099" s="95" t="s">
        <v>1582</v>
      </c>
      <c r="B1099" s="96">
        <v>45904</v>
      </c>
      <c r="C1099" s="21" t="s">
        <v>30</v>
      </c>
      <c r="D1099" s="70" t="s">
        <v>17</v>
      </c>
      <c r="E1099" s="70" t="s">
        <v>11</v>
      </c>
      <c r="F1099" s="96">
        <v>45904</v>
      </c>
      <c r="G1099" s="96">
        <v>46086</v>
      </c>
      <c r="H1099" s="97">
        <v>25000000000</v>
      </c>
      <c r="I1099" s="98">
        <v>1.3</v>
      </c>
      <c r="J1099" s="104"/>
      <c r="K1099" s="100"/>
      <c r="L1099" s="100"/>
      <c r="M1099" s="27"/>
      <c r="N1099" s="100"/>
      <c r="O1099" s="100"/>
      <c r="P1099" s="102" t="str">
        <f t="shared" ca="1" si="17"/>
        <v>Matured</v>
      </c>
    </row>
    <row r="1100" spans="1:16" x14ac:dyDescent="0.25">
      <c r="A1100" s="95" t="s">
        <v>1333</v>
      </c>
      <c r="B1100" s="96">
        <v>45904</v>
      </c>
      <c r="C1100" s="21" t="s">
        <v>30</v>
      </c>
      <c r="D1100" s="70" t="s">
        <v>16</v>
      </c>
      <c r="E1100" s="70" t="s">
        <v>10</v>
      </c>
      <c r="F1100" s="96">
        <v>45904</v>
      </c>
      <c r="G1100" s="96">
        <v>45995</v>
      </c>
      <c r="H1100" s="97">
        <v>30000000</v>
      </c>
      <c r="I1100" s="98">
        <v>0.9</v>
      </c>
      <c r="J1100" s="104">
        <v>40200000</v>
      </c>
      <c r="K1100" s="100">
        <v>0.15</v>
      </c>
      <c r="L1100" s="100">
        <v>0.3</v>
      </c>
      <c r="M1100" s="27">
        <v>30000000</v>
      </c>
      <c r="N1100" s="100">
        <v>0.24</v>
      </c>
      <c r="O1100" s="100">
        <v>0.22101990049751244</v>
      </c>
      <c r="P1100" s="102" t="str">
        <f t="shared" ca="1" si="17"/>
        <v>Matured</v>
      </c>
    </row>
    <row r="1101" spans="1:16" x14ac:dyDescent="0.25">
      <c r="A1101" s="95" t="s">
        <v>1334</v>
      </c>
      <c r="B1101" s="96">
        <v>45904</v>
      </c>
      <c r="C1101" s="21" t="s">
        <v>30</v>
      </c>
      <c r="D1101" s="70" t="s">
        <v>16</v>
      </c>
      <c r="E1101" s="70" t="s">
        <v>11</v>
      </c>
      <c r="F1101" s="96">
        <v>45904</v>
      </c>
      <c r="G1101" s="96">
        <v>46086</v>
      </c>
      <c r="H1101" s="97">
        <v>30000000</v>
      </c>
      <c r="I1101" s="98">
        <v>1</v>
      </c>
      <c r="J1101" s="104">
        <v>22000000</v>
      </c>
      <c r="K1101" s="100">
        <v>0.5</v>
      </c>
      <c r="L1101" s="100">
        <v>0.97</v>
      </c>
      <c r="M1101" s="27">
        <v>22000000</v>
      </c>
      <c r="N1101" s="100">
        <v>0.97</v>
      </c>
      <c r="O1101" s="100">
        <v>0.76681818181818184</v>
      </c>
      <c r="P1101" s="102" t="str">
        <f t="shared" ca="1" si="17"/>
        <v>Outstanding</v>
      </c>
    </row>
    <row r="1102" spans="1:16" x14ac:dyDescent="0.25">
      <c r="A1102" s="95" t="s">
        <v>794</v>
      </c>
      <c r="B1102" s="96">
        <v>45911</v>
      </c>
      <c r="C1102" s="21" t="s">
        <v>30</v>
      </c>
      <c r="D1102" s="70" t="s">
        <v>17</v>
      </c>
      <c r="E1102" s="70" t="s">
        <v>7</v>
      </c>
      <c r="F1102" s="96">
        <v>45911</v>
      </c>
      <c r="G1102" s="96">
        <v>45918</v>
      </c>
      <c r="H1102" s="97">
        <v>1425000000000</v>
      </c>
      <c r="I1102" s="98">
        <v>1</v>
      </c>
      <c r="J1102" s="104">
        <v>1325000000000</v>
      </c>
      <c r="K1102" s="100">
        <v>0.5</v>
      </c>
      <c r="L1102" s="100">
        <v>1</v>
      </c>
      <c r="M1102" s="27">
        <v>1325000000000</v>
      </c>
      <c r="N1102" s="100">
        <v>1</v>
      </c>
      <c r="O1102" s="100">
        <v>0.80528301886792442</v>
      </c>
      <c r="P1102" s="102" t="str">
        <f t="shared" ca="1" si="17"/>
        <v>Matured</v>
      </c>
    </row>
    <row r="1103" spans="1:16" x14ac:dyDescent="0.25">
      <c r="A1103" s="95" t="s">
        <v>795</v>
      </c>
      <c r="B1103" s="96">
        <v>45911</v>
      </c>
      <c r="C1103" s="21" t="s">
        <v>30</v>
      </c>
      <c r="D1103" s="70" t="s">
        <v>17</v>
      </c>
      <c r="E1103" s="70" t="s">
        <v>10</v>
      </c>
      <c r="F1103" s="96">
        <v>45911</v>
      </c>
      <c r="G1103" s="96">
        <v>46002</v>
      </c>
      <c r="H1103" s="97">
        <v>50000000000</v>
      </c>
      <c r="I1103" s="98">
        <v>1.1499999999999999</v>
      </c>
      <c r="J1103" s="104">
        <v>1140000000</v>
      </c>
      <c r="K1103" s="100">
        <v>0.6</v>
      </c>
      <c r="L1103" s="100">
        <v>0.6</v>
      </c>
      <c r="M1103" s="27">
        <v>1140000000</v>
      </c>
      <c r="N1103" s="100">
        <v>0.6</v>
      </c>
      <c r="O1103" s="100">
        <v>0.6</v>
      </c>
      <c r="P1103" s="102" t="str">
        <f t="shared" ca="1" si="17"/>
        <v>Matured</v>
      </c>
    </row>
    <row r="1104" spans="1:16" x14ac:dyDescent="0.25">
      <c r="A1104" s="95" t="s">
        <v>796</v>
      </c>
      <c r="B1104" s="96">
        <v>45911</v>
      </c>
      <c r="C1104" s="21" t="s">
        <v>30</v>
      </c>
      <c r="D1104" s="70" t="s">
        <v>17</v>
      </c>
      <c r="E1104" s="70" t="s">
        <v>11</v>
      </c>
      <c r="F1104" s="96">
        <v>45911</v>
      </c>
      <c r="G1104" s="96">
        <v>46093</v>
      </c>
      <c r="H1104" s="97">
        <v>25000000000</v>
      </c>
      <c r="I1104" s="98">
        <v>1.3</v>
      </c>
      <c r="J1104" s="104">
        <v>26300000000</v>
      </c>
      <c r="K1104" s="100">
        <v>1.1299999999999999</v>
      </c>
      <c r="L1104" s="100">
        <v>1.25</v>
      </c>
      <c r="M1104" s="27">
        <v>25000000000</v>
      </c>
      <c r="N1104" s="100">
        <v>1.2</v>
      </c>
      <c r="O1104" s="100">
        <v>1.1471482889733839</v>
      </c>
      <c r="P1104" s="102" t="str">
        <f t="shared" ca="1" si="17"/>
        <v>Outstanding</v>
      </c>
    </row>
    <row r="1105" spans="1:16" x14ac:dyDescent="0.25">
      <c r="A1105" s="95" t="s">
        <v>1335</v>
      </c>
      <c r="B1105" s="96">
        <v>45911</v>
      </c>
      <c r="C1105" s="21" t="s">
        <v>30</v>
      </c>
      <c r="D1105" s="70" t="s">
        <v>16</v>
      </c>
      <c r="E1105" s="70" t="s">
        <v>10</v>
      </c>
      <c r="F1105" s="96">
        <v>45911</v>
      </c>
      <c r="G1105" s="96">
        <v>46002</v>
      </c>
      <c r="H1105" s="97">
        <v>30000000</v>
      </c>
      <c r="I1105" s="98">
        <v>0.9</v>
      </c>
      <c r="J1105" s="104">
        <v>64275000</v>
      </c>
      <c r="K1105" s="100">
        <v>0.08</v>
      </c>
      <c r="L1105" s="100">
        <v>0.3</v>
      </c>
      <c r="M1105" s="27">
        <v>30000000</v>
      </c>
      <c r="N1105" s="100">
        <v>0.19</v>
      </c>
      <c r="O1105" s="100">
        <v>0.17963282769350447</v>
      </c>
      <c r="P1105" s="102" t="str">
        <f t="shared" ca="1" si="17"/>
        <v>Matured</v>
      </c>
    </row>
    <row r="1106" spans="1:16" x14ac:dyDescent="0.25">
      <c r="A1106" s="95" t="s">
        <v>1336</v>
      </c>
      <c r="B1106" s="96">
        <v>45911</v>
      </c>
      <c r="C1106" s="21" t="s">
        <v>30</v>
      </c>
      <c r="D1106" s="70" t="s">
        <v>16</v>
      </c>
      <c r="E1106" s="70" t="s">
        <v>11</v>
      </c>
      <c r="F1106" s="96">
        <v>45911</v>
      </c>
      <c r="G1106" s="96">
        <v>46093</v>
      </c>
      <c r="H1106" s="97">
        <v>30000000</v>
      </c>
      <c r="I1106" s="98">
        <v>1</v>
      </c>
      <c r="J1106" s="104">
        <v>59150000</v>
      </c>
      <c r="K1106" s="100">
        <v>0.69</v>
      </c>
      <c r="L1106" s="100">
        <v>0.97</v>
      </c>
      <c r="M1106" s="27">
        <v>30000000</v>
      </c>
      <c r="N1106" s="100">
        <v>0.9</v>
      </c>
      <c r="O1106" s="100">
        <v>0.80891800507185119</v>
      </c>
      <c r="P1106" s="102" t="str">
        <f t="shared" ca="1" si="17"/>
        <v>Outstanding</v>
      </c>
    </row>
    <row r="1107" spans="1:16" x14ac:dyDescent="0.25">
      <c r="A1107" s="95" t="s">
        <v>383</v>
      </c>
      <c r="B1107" s="96">
        <v>45917</v>
      </c>
      <c r="C1107" s="21" t="s">
        <v>31</v>
      </c>
      <c r="D1107" s="70" t="s">
        <v>17</v>
      </c>
      <c r="E1107" s="70" t="s">
        <v>19</v>
      </c>
      <c r="F1107" s="96">
        <v>45919</v>
      </c>
      <c r="G1107" s="96">
        <v>47015</v>
      </c>
      <c r="H1107" s="97" t="s">
        <v>35</v>
      </c>
      <c r="I1107" s="98">
        <v>3.5</v>
      </c>
      <c r="J1107" s="104">
        <v>100000000000</v>
      </c>
      <c r="K1107" s="100">
        <v>4.3</v>
      </c>
      <c r="L1107" s="100">
        <v>5.8</v>
      </c>
      <c r="M1107" s="27">
        <v>40000000000</v>
      </c>
      <c r="N1107" s="100"/>
      <c r="O1107" s="166">
        <v>5.04</v>
      </c>
      <c r="P1107" s="102" t="str">
        <f t="shared" ca="1" si="17"/>
        <v>Outstanding</v>
      </c>
    </row>
    <row r="1108" spans="1:16" x14ac:dyDescent="0.25">
      <c r="A1108" s="95" t="s">
        <v>797</v>
      </c>
      <c r="B1108" s="96">
        <v>45918</v>
      </c>
      <c r="C1108" s="21" t="s">
        <v>30</v>
      </c>
      <c r="D1108" s="70" t="s">
        <v>17</v>
      </c>
      <c r="E1108" s="70" t="s">
        <v>7</v>
      </c>
      <c r="F1108" s="96">
        <v>45918</v>
      </c>
      <c r="G1108" s="96">
        <v>45925</v>
      </c>
      <c r="H1108" s="97">
        <v>1425000000000</v>
      </c>
      <c r="I1108" s="98">
        <v>1</v>
      </c>
      <c r="J1108" s="104">
        <v>1165000000000</v>
      </c>
      <c r="K1108" s="100">
        <v>0.5</v>
      </c>
      <c r="L1108" s="100">
        <v>1</v>
      </c>
      <c r="M1108" s="27">
        <v>1165000000000</v>
      </c>
      <c r="N1108" s="100">
        <v>1</v>
      </c>
      <c r="O1108" s="100">
        <v>0.79914163090128754</v>
      </c>
      <c r="P1108" s="102" t="str">
        <f t="shared" ca="1" si="17"/>
        <v>Matured</v>
      </c>
    </row>
    <row r="1109" spans="1:16" x14ac:dyDescent="0.25">
      <c r="A1109" s="95" t="s">
        <v>798</v>
      </c>
      <c r="B1109" s="96">
        <v>45918</v>
      </c>
      <c r="C1109" s="21" t="s">
        <v>30</v>
      </c>
      <c r="D1109" s="70" t="s">
        <v>17</v>
      </c>
      <c r="E1109" s="70" t="s">
        <v>10</v>
      </c>
      <c r="F1109" s="96">
        <v>45918</v>
      </c>
      <c r="G1109" s="96">
        <v>46009</v>
      </c>
      <c r="H1109" s="97">
        <v>50000000000</v>
      </c>
      <c r="I1109" s="98">
        <v>1.1499999999999999</v>
      </c>
      <c r="J1109" s="104">
        <v>10000000000</v>
      </c>
      <c r="K1109" s="100">
        <v>1.1499999999999999</v>
      </c>
      <c r="L1109" s="100">
        <v>1.1499999999999999</v>
      </c>
      <c r="M1109" s="27">
        <v>10000000000</v>
      </c>
      <c r="N1109" s="100">
        <v>1.1499999999999999</v>
      </c>
      <c r="O1109" s="100">
        <v>1.1499999999999999</v>
      </c>
      <c r="P1109" s="102" t="str">
        <f t="shared" ca="1" si="17"/>
        <v>Matured</v>
      </c>
    </row>
    <row r="1110" spans="1:16" x14ac:dyDescent="0.25">
      <c r="A1110" s="95" t="s">
        <v>799</v>
      </c>
      <c r="B1110" s="96">
        <v>45918</v>
      </c>
      <c r="C1110" s="21" t="s">
        <v>30</v>
      </c>
      <c r="D1110" s="70" t="s">
        <v>17</v>
      </c>
      <c r="E1110" s="70" t="s">
        <v>11</v>
      </c>
      <c r="F1110" s="96">
        <v>45918</v>
      </c>
      <c r="G1110" s="96">
        <v>46100</v>
      </c>
      <c r="H1110" s="97">
        <v>25000000000</v>
      </c>
      <c r="I1110" s="98">
        <v>1.3</v>
      </c>
      <c r="J1110" s="104">
        <v>21300000000</v>
      </c>
      <c r="K1110" s="100">
        <v>1</v>
      </c>
      <c r="L1110" s="100">
        <v>1.1000000000000001</v>
      </c>
      <c r="M1110" s="27">
        <v>21300000000</v>
      </c>
      <c r="N1110" s="100">
        <v>1.1000000000000001</v>
      </c>
      <c r="O1110" s="100">
        <v>1.0009389671361502</v>
      </c>
      <c r="P1110" s="102" t="str">
        <f t="shared" ca="1" si="17"/>
        <v>Outstanding</v>
      </c>
    </row>
    <row r="1111" spans="1:16" x14ac:dyDescent="0.25">
      <c r="A1111" s="95" t="s">
        <v>1337</v>
      </c>
      <c r="B1111" s="96">
        <v>45918</v>
      </c>
      <c r="C1111" s="21" t="s">
        <v>30</v>
      </c>
      <c r="D1111" s="70" t="s">
        <v>16</v>
      </c>
      <c r="E1111" s="70" t="s">
        <v>10</v>
      </c>
      <c r="F1111" s="96">
        <v>45918</v>
      </c>
      <c r="G1111" s="96">
        <v>46009</v>
      </c>
      <c r="H1111" s="97">
        <v>30000000</v>
      </c>
      <c r="I1111" s="98">
        <v>0.9</v>
      </c>
      <c r="J1111" s="104">
        <v>29950000</v>
      </c>
      <c r="K1111" s="100">
        <v>0.01</v>
      </c>
      <c r="L1111" s="100">
        <v>0.24</v>
      </c>
      <c r="M1111" s="27">
        <v>29950000</v>
      </c>
      <c r="N1111" s="100">
        <v>0.24</v>
      </c>
      <c r="O1111" s="100">
        <v>0.16647078464106846</v>
      </c>
      <c r="P1111" s="102" t="str">
        <f t="shared" ca="1" si="17"/>
        <v>Matured</v>
      </c>
    </row>
    <row r="1112" spans="1:16" x14ac:dyDescent="0.25">
      <c r="A1112" s="95" t="s">
        <v>1338</v>
      </c>
      <c r="B1112" s="96">
        <v>45918</v>
      </c>
      <c r="C1112" s="21" t="s">
        <v>30</v>
      </c>
      <c r="D1112" s="70" t="s">
        <v>16</v>
      </c>
      <c r="E1112" s="70" t="s">
        <v>11</v>
      </c>
      <c r="F1112" s="96">
        <v>45918</v>
      </c>
      <c r="G1112" s="96">
        <v>46100</v>
      </c>
      <c r="H1112" s="97">
        <v>30000000</v>
      </c>
      <c r="I1112" s="98">
        <v>1</v>
      </c>
      <c r="J1112" s="104">
        <v>54316000</v>
      </c>
      <c r="K1112" s="100">
        <v>0.5</v>
      </c>
      <c r="L1112" s="100">
        <v>1</v>
      </c>
      <c r="M1112" s="27">
        <v>30000000</v>
      </c>
      <c r="N1112" s="100">
        <v>0.9</v>
      </c>
      <c r="O1112" s="100">
        <v>0.844705059282716</v>
      </c>
      <c r="P1112" s="102" t="str">
        <f t="shared" ca="1" si="17"/>
        <v>Outstanding</v>
      </c>
    </row>
    <row r="1113" spans="1:16" x14ac:dyDescent="0.25">
      <c r="A1113" s="95" t="s">
        <v>800</v>
      </c>
      <c r="B1113" s="96">
        <v>45925</v>
      </c>
      <c r="C1113" s="21" t="s">
        <v>30</v>
      </c>
      <c r="D1113" s="70" t="s">
        <v>17</v>
      </c>
      <c r="E1113" s="70" t="s">
        <v>7</v>
      </c>
      <c r="F1113" s="96">
        <v>45925</v>
      </c>
      <c r="G1113" s="96">
        <v>45932</v>
      </c>
      <c r="H1113" s="97">
        <v>1425000000000</v>
      </c>
      <c r="I1113" s="98">
        <v>1</v>
      </c>
      <c r="J1113" s="104">
        <v>858000000000</v>
      </c>
      <c r="K1113" s="100">
        <v>0.5</v>
      </c>
      <c r="L1113" s="100">
        <v>0.9</v>
      </c>
      <c r="M1113" s="27">
        <v>858000000000</v>
      </c>
      <c r="N1113" s="100">
        <v>0.9</v>
      </c>
      <c r="O1113" s="100">
        <v>0.79778554778554778</v>
      </c>
      <c r="P1113" s="102" t="str">
        <f t="shared" ca="1" si="17"/>
        <v>Matured</v>
      </c>
    </row>
    <row r="1114" spans="1:16" x14ac:dyDescent="0.25">
      <c r="A1114" s="95" t="s">
        <v>801</v>
      </c>
      <c r="B1114" s="96">
        <v>45925</v>
      </c>
      <c r="C1114" s="21" t="s">
        <v>30</v>
      </c>
      <c r="D1114" s="70" t="s">
        <v>17</v>
      </c>
      <c r="E1114" s="70" t="s">
        <v>10</v>
      </c>
      <c r="F1114" s="96">
        <v>45925</v>
      </c>
      <c r="G1114" s="96">
        <v>46016</v>
      </c>
      <c r="H1114" s="97">
        <v>50000000000</v>
      </c>
      <c r="I1114" s="98">
        <v>1.1499999999999999</v>
      </c>
      <c r="J1114" s="104">
        <v>20000000000</v>
      </c>
      <c r="K1114" s="100">
        <v>1.1499999999999999</v>
      </c>
      <c r="L1114" s="100">
        <v>1.1499999999999999</v>
      </c>
      <c r="M1114" s="27">
        <v>20000000000</v>
      </c>
      <c r="N1114" s="100">
        <v>1.1499999999999999</v>
      </c>
      <c r="O1114" s="100">
        <v>1.1499999999999999</v>
      </c>
      <c r="P1114" s="102" t="str">
        <f t="shared" ca="1" si="17"/>
        <v>Matured</v>
      </c>
    </row>
    <row r="1115" spans="1:16" x14ac:dyDescent="0.25">
      <c r="A1115" s="95" t="s">
        <v>802</v>
      </c>
      <c r="B1115" s="96">
        <v>45925</v>
      </c>
      <c r="C1115" s="21" t="s">
        <v>30</v>
      </c>
      <c r="D1115" s="70" t="s">
        <v>17</v>
      </c>
      <c r="E1115" s="70" t="s">
        <v>11</v>
      </c>
      <c r="F1115" s="96">
        <v>45925</v>
      </c>
      <c r="G1115" s="96">
        <v>46107</v>
      </c>
      <c r="H1115" s="97">
        <v>25000000000</v>
      </c>
      <c r="I1115" s="98">
        <v>1.3</v>
      </c>
      <c r="J1115" s="104">
        <v>2000000000</v>
      </c>
      <c r="K1115" s="100">
        <v>1.1499999999999999</v>
      </c>
      <c r="L1115" s="100">
        <v>1.1499999999999999</v>
      </c>
      <c r="M1115" s="27">
        <v>2000000000</v>
      </c>
      <c r="N1115" s="100">
        <v>1.1499999999999999</v>
      </c>
      <c r="O1115" s="100">
        <v>1.1499999999999999</v>
      </c>
      <c r="P1115" s="102" t="str">
        <f t="shared" ca="1" si="17"/>
        <v>Outstanding</v>
      </c>
    </row>
    <row r="1116" spans="1:16" x14ac:dyDescent="0.25">
      <c r="A1116" s="95" t="s">
        <v>1339</v>
      </c>
      <c r="B1116" s="96">
        <v>45925</v>
      </c>
      <c r="C1116" s="21" t="s">
        <v>30</v>
      </c>
      <c r="D1116" s="70" t="s">
        <v>16</v>
      </c>
      <c r="E1116" s="70" t="s">
        <v>10</v>
      </c>
      <c r="F1116" s="96">
        <v>45925</v>
      </c>
      <c r="G1116" s="96">
        <v>46016</v>
      </c>
      <c r="H1116" s="97">
        <v>30000000</v>
      </c>
      <c r="I1116" s="98">
        <v>0.9</v>
      </c>
      <c r="J1116" s="104">
        <v>14000000</v>
      </c>
      <c r="K1116" s="100">
        <v>0.9</v>
      </c>
      <c r="L1116" s="100">
        <v>0.9</v>
      </c>
      <c r="M1116" s="27">
        <v>14000000</v>
      </c>
      <c r="N1116" s="100">
        <v>0.9</v>
      </c>
      <c r="O1116" s="100">
        <v>0.89999999999999991</v>
      </c>
      <c r="P1116" s="102" t="str">
        <f t="shared" ca="1" si="17"/>
        <v>Matured</v>
      </c>
    </row>
    <row r="1117" spans="1:16" x14ac:dyDescent="0.25">
      <c r="A1117" s="95" t="s">
        <v>1340</v>
      </c>
      <c r="B1117" s="96">
        <v>45925</v>
      </c>
      <c r="C1117" s="21" t="s">
        <v>30</v>
      </c>
      <c r="D1117" s="70" t="s">
        <v>16</v>
      </c>
      <c r="E1117" s="70" t="s">
        <v>11</v>
      </c>
      <c r="F1117" s="96">
        <v>45925</v>
      </c>
      <c r="G1117" s="96">
        <v>46107</v>
      </c>
      <c r="H1117" s="97">
        <v>30000000</v>
      </c>
      <c r="I1117" s="98">
        <v>1</v>
      </c>
      <c r="J1117" s="104">
        <v>36316000</v>
      </c>
      <c r="K1117" s="100">
        <v>0.45</v>
      </c>
      <c r="L1117" s="100">
        <v>1</v>
      </c>
      <c r="M1117" s="27">
        <v>30000000</v>
      </c>
      <c r="N1117" s="100">
        <v>1</v>
      </c>
      <c r="O1117" s="100">
        <v>0.73560964863971812</v>
      </c>
      <c r="P1117" s="102" t="str">
        <f t="shared" ca="1" si="17"/>
        <v>Outstanding</v>
      </c>
    </row>
    <row r="1118" spans="1:16" x14ac:dyDescent="0.25">
      <c r="A1118" s="95" t="s">
        <v>803</v>
      </c>
      <c r="B1118" s="96">
        <v>45932</v>
      </c>
      <c r="C1118" s="21" t="s">
        <v>30</v>
      </c>
      <c r="D1118" s="70" t="s">
        <v>17</v>
      </c>
      <c r="E1118" s="70" t="s">
        <v>7</v>
      </c>
      <c r="F1118" s="96">
        <v>45932</v>
      </c>
      <c r="G1118" s="96">
        <v>45939</v>
      </c>
      <c r="H1118" s="97">
        <v>1440000000000</v>
      </c>
      <c r="I1118" s="98">
        <v>1</v>
      </c>
      <c r="J1118" s="104">
        <v>1044000000000</v>
      </c>
      <c r="K1118" s="100">
        <v>0.5</v>
      </c>
      <c r="L1118" s="100">
        <v>1</v>
      </c>
      <c r="M1118" s="27">
        <v>1044000000000</v>
      </c>
      <c r="N1118" s="100">
        <v>1</v>
      </c>
      <c r="O1118" s="100">
        <v>0.82040229885057481</v>
      </c>
      <c r="P1118" s="102" t="str">
        <f t="shared" ca="1" si="17"/>
        <v>Matured</v>
      </c>
    </row>
    <row r="1119" spans="1:16" x14ac:dyDescent="0.25">
      <c r="A1119" s="95" t="s">
        <v>804</v>
      </c>
      <c r="B1119" s="96">
        <v>45932</v>
      </c>
      <c r="C1119" s="21" t="s">
        <v>30</v>
      </c>
      <c r="D1119" s="70" t="s">
        <v>17</v>
      </c>
      <c r="E1119" s="70" t="s">
        <v>10</v>
      </c>
      <c r="F1119" s="96">
        <v>45932</v>
      </c>
      <c r="G1119" s="96">
        <v>46023</v>
      </c>
      <c r="H1119" s="97">
        <v>50000000000</v>
      </c>
      <c r="I1119" s="98">
        <v>1.1499999999999999</v>
      </c>
      <c r="J1119" s="104">
        <v>500000000</v>
      </c>
      <c r="K1119" s="100">
        <v>0.5</v>
      </c>
      <c r="L1119" s="100">
        <v>0.5</v>
      </c>
      <c r="M1119" s="27">
        <v>500000000</v>
      </c>
      <c r="N1119" s="100">
        <v>0.5</v>
      </c>
      <c r="O1119" s="100">
        <v>0.5</v>
      </c>
      <c r="P1119" s="102" t="str">
        <f t="shared" ca="1" si="17"/>
        <v>Matured</v>
      </c>
    </row>
    <row r="1120" spans="1:16" x14ac:dyDescent="0.25">
      <c r="A1120" s="95" t="s">
        <v>805</v>
      </c>
      <c r="B1120" s="96">
        <v>45932</v>
      </c>
      <c r="C1120" s="21" t="s">
        <v>30</v>
      </c>
      <c r="D1120" s="70" t="s">
        <v>17</v>
      </c>
      <c r="E1120" s="70" t="s">
        <v>11</v>
      </c>
      <c r="F1120" s="96">
        <v>45932</v>
      </c>
      <c r="G1120" s="96">
        <v>46114</v>
      </c>
      <c r="H1120" s="97">
        <v>10000000000</v>
      </c>
      <c r="I1120" s="98">
        <v>1.3</v>
      </c>
      <c r="J1120" s="104">
        <v>3200000000</v>
      </c>
      <c r="K1120" s="100">
        <v>1.1000000000000001</v>
      </c>
      <c r="L1120" s="100">
        <v>1.3</v>
      </c>
      <c r="M1120" s="27">
        <v>3200000000</v>
      </c>
      <c r="N1120" s="100">
        <v>1.3</v>
      </c>
      <c r="O1120" s="100">
        <v>1.2875000000000001</v>
      </c>
      <c r="P1120" s="102" t="str">
        <f t="shared" ca="1" si="17"/>
        <v>Outstanding</v>
      </c>
    </row>
    <row r="1121" spans="1:16" x14ac:dyDescent="0.25">
      <c r="A1121" s="95" t="s">
        <v>1341</v>
      </c>
      <c r="B1121" s="96">
        <v>45932</v>
      </c>
      <c r="C1121" s="21" t="s">
        <v>30</v>
      </c>
      <c r="D1121" s="70" t="s">
        <v>16</v>
      </c>
      <c r="E1121" s="70" t="s">
        <v>10</v>
      </c>
      <c r="F1121" s="96">
        <v>45932</v>
      </c>
      <c r="G1121" s="96">
        <v>46023</v>
      </c>
      <c r="H1121" s="97">
        <v>30000000</v>
      </c>
      <c r="I1121" s="98">
        <v>0.9</v>
      </c>
      <c r="J1121" s="104">
        <v>40200000</v>
      </c>
      <c r="K1121" s="100">
        <v>0.2</v>
      </c>
      <c r="L1121" s="100">
        <v>0.9</v>
      </c>
      <c r="M1121" s="27">
        <v>30000000</v>
      </c>
      <c r="N1121" s="100">
        <v>0.25</v>
      </c>
      <c r="O1121" s="100">
        <v>0.30820895522388059</v>
      </c>
      <c r="P1121" s="102" t="str">
        <f t="shared" ca="1" si="17"/>
        <v>Matured</v>
      </c>
    </row>
    <row r="1122" spans="1:16" x14ac:dyDescent="0.25">
      <c r="A1122" s="95" t="s">
        <v>1342</v>
      </c>
      <c r="B1122" s="96">
        <v>45932</v>
      </c>
      <c r="C1122" s="21" t="s">
        <v>30</v>
      </c>
      <c r="D1122" s="70" t="s">
        <v>16</v>
      </c>
      <c r="E1122" s="70" t="s">
        <v>11</v>
      </c>
      <c r="F1122" s="96">
        <v>45932</v>
      </c>
      <c r="G1122" s="96">
        <v>46114</v>
      </c>
      <c r="H1122" s="97">
        <v>30000000</v>
      </c>
      <c r="I1122" s="98">
        <v>1</v>
      </c>
      <c r="J1122" s="104">
        <v>43000000</v>
      </c>
      <c r="K1122" s="100">
        <v>0.69</v>
      </c>
      <c r="L1122" s="100">
        <v>1</v>
      </c>
      <c r="M1122" s="27">
        <v>30000000</v>
      </c>
      <c r="N1122" s="100">
        <v>0.88</v>
      </c>
      <c r="O1122" s="100">
        <v>0.8</v>
      </c>
      <c r="P1122" s="102" t="str">
        <f t="shared" ca="1" si="17"/>
        <v>Outstanding</v>
      </c>
    </row>
    <row r="1123" spans="1:16" x14ac:dyDescent="0.25">
      <c r="A1123" s="95" t="s">
        <v>806</v>
      </c>
      <c r="B1123" s="96">
        <v>45939</v>
      </c>
      <c r="C1123" s="21" t="s">
        <v>30</v>
      </c>
      <c r="D1123" s="70" t="s">
        <v>17</v>
      </c>
      <c r="E1123" s="70" t="s">
        <v>7</v>
      </c>
      <c r="F1123" s="96">
        <v>45939</v>
      </c>
      <c r="G1123" s="96">
        <v>45946</v>
      </c>
      <c r="H1123" s="97">
        <v>1440000000000</v>
      </c>
      <c r="I1123" s="98">
        <v>1</v>
      </c>
      <c r="J1123" s="104">
        <v>1347440000000</v>
      </c>
      <c r="K1123" s="100">
        <v>0.75</v>
      </c>
      <c r="L1123" s="100">
        <v>1</v>
      </c>
      <c r="M1123" s="27">
        <v>1347440000000</v>
      </c>
      <c r="N1123" s="100">
        <v>1</v>
      </c>
      <c r="O1123" s="100">
        <v>0.84576975598171333</v>
      </c>
      <c r="P1123" s="102" t="str">
        <f t="shared" ca="1" si="17"/>
        <v>Matured</v>
      </c>
    </row>
    <row r="1124" spans="1:16" x14ac:dyDescent="0.25">
      <c r="A1124" s="95" t="s">
        <v>807</v>
      </c>
      <c r="B1124" s="96">
        <v>45939</v>
      </c>
      <c r="C1124" s="21" t="s">
        <v>30</v>
      </c>
      <c r="D1124" s="70" t="s">
        <v>17</v>
      </c>
      <c r="E1124" s="70" t="s">
        <v>10</v>
      </c>
      <c r="F1124" s="96">
        <v>45939</v>
      </c>
      <c r="G1124" s="96">
        <v>46030</v>
      </c>
      <c r="H1124" s="97">
        <v>50000000000</v>
      </c>
      <c r="I1124" s="98">
        <v>1.1499999999999999</v>
      </c>
      <c r="J1124" s="104">
        <v>2000000000</v>
      </c>
      <c r="K1124" s="100">
        <v>0.4</v>
      </c>
      <c r="L1124" s="100">
        <v>1.1000000000000001</v>
      </c>
      <c r="M1124" s="27">
        <v>2000000000</v>
      </c>
      <c r="N1124" s="100">
        <v>1.1000000000000001</v>
      </c>
      <c r="O1124" s="100">
        <v>0.81999999999999984</v>
      </c>
      <c r="P1124" s="102" t="str">
        <f t="shared" ca="1" si="17"/>
        <v>Matured</v>
      </c>
    </row>
    <row r="1125" spans="1:16" x14ac:dyDescent="0.25">
      <c r="A1125" s="95" t="s">
        <v>1583</v>
      </c>
      <c r="B1125" s="96">
        <v>45939</v>
      </c>
      <c r="C1125" s="21" t="s">
        <v>30</v>
      </c>
      <c r="D1125" s="70" t="s">
        <v>17</v>
      </c>
      <c r="E1125" s="70" t="s">
        <v>11</v>
      </c>
      <c r="F1125" s="96">
        <v>45939</v>
      </c>
      <c r="G1125" s="96">
        <v>46121</v>
      </c>
      <c r="H1125" s="97">
        <v>10000000000</v>
      </c>
      <c r="I1125" s="98">
        <v>1.3</v>
      </c>
      <c r="J1125" s="104"/>
      <c r="K1125" s="100"/>
      <c r="L1125" s="100"/>
      <c r="M1125" s="27"/>
      <c r="N1125" s="100"/>
      <c r="O1125" s="100"/>
      <c r="P1125" s="102" t="str">
        <f t="shared" ca="1" si="17"/>
        <v>Matured</v>
      </c>
    </row>
    <row r="1126" spans="1:16" x14ac:dyDescent="0.25">
      <c r="A1126" s="95" t="s">
        <v>1343</v>
      </c>
      <c r="B1126" s="96">
        <v>45939</v>
      </c>
      <c r="C1126" s="21" t="s">
        <v>30</v>
      </c>
      <c r="D1126" s="70" t="s">
        <v>16</v>
      </c>
      <c r="E1126" s="70" t="s">
        <v>10</v>
      </c>
      <c r="F1126" s="96">
        <v>45939</v>
      </c>
      <c r="G1126" s="96">
        <v>46030</v>
      </c>
      <c r="H1126" s="97">
        <v>30000000</v>
      </c>
      <c r="I1126" s="98">
        <v>0.9</v>
      </c>
      <c r="J1126" s="104">
        <v>54720000</v>
      </c>
      <c r="K1126" s="100">
        <v>0.1</v>
      </c>
      <c r="L1126" s="100">
        <v>0.8</v>
      </c>
      <c r="M1126" s="27">
        <v>30000000</v>
      </c>
      <c r="N1126" s="100">
        <v>0.24</v>
      </c>
      <c r="O1126" s="100">
        <v>0.23221856725146195</v>
      </c>
      <c r="P1126" s="102" t="str">
        <f t="shared" ca="1" si="17"/>
        <v>Matured</v>
      </c>
    </row>
    <row r="1127" spans="1:16" x14ac:dyDescent="0.25">
      <c r="A1127" s="95" t="s">
        <v>1344</v>
      </c>
      <c r="B1127" s="96">
        <v>45939</v>
      </c>
      <c r="C1127" s="21" t="s">
        <v>30</v>
      </c>
      <c r="D1127" s="70" t="s">
        <v>16</v>
      </c>
      <c r="E1127" s="70" t="s">
        <v>11</v>
      </c>
      <c r="F1127" s="96">
        <v>45939</v>
      </c>
      <c r="G1127" s="96">
        <v>46121</v>
      </c>
      <c r="H1127" s="97">
        <v>30000000</v>
      </c>
      <c r="I1127" s="98">
        <v>1</v>
      </c>
      <c r="J1127" s="104">
        <v>75100000</v>
      </c>
      <c r="K1127" s="100">
        <v>0.7</v>
      </c>
      <c r="L1127" s="100">
        <v>0.9</v>
      </c>
      <c r="M1127" s="27">
        <v>30000000</v>
      </c>
      <c r="N1127" s="100">
        <v>0.88</v>
      </c>
      <c r="O1127" s="100">
        <v>0.83687083888149139</v>
      </c>
      <c r="P1127" s="102" t="str">
        <f t="shared" ca="1" si="17"/>
        <v>Outstanding</v>
      </c>
    </row>
    <row r="1128" spans="1:16" x14ac:dyDescent="0.25">
      <c r="A1128" s="95" t="s">
        <v>808</v>
      </c>
      <c r="B1128" s="96">
        <v>45946</v>
      </c>
      <c r="C1128" s="21" t="s">
        <v>30</v>
      </c>
      <c r="D1128" s="70" t="s">
        <v>17</v>
      </c>
      <c r="E1128" s="70" t="s">
        <v>7</v>
      </c>
      <c r="F1128" s="96">
        <v>45946</v>
      </c>
      <c r="G1128" s="96">
        <v>45953</v>
      </c>
      <c r="H1128" s="97">
        <v>1440000000000</v>
      </c>
      <c r="I1128" s="98">
        <v>1</v>
      </c>
      <c r="J1128" s="104">
        <v>1428000000000</v>
      </c>
      <c r="K1128" s="100"/>
      <c r="L1128" s="100">
        <v>1</v>
      </c>
      <c r="M1128" s="27">
        <v>1428000000000</v>
      </c>
      <c r="N1128" s="100">
        <v>1</v>
      </c>
      <c r="O1128" s="100">
        <v>0.83074229691876744</v>
      </c>
      <c r="P1128" s="102" t="str">
        <f t="shared" ca="1" si="17"/>
        <v>Matured</v>
      </c>
    </row>
    <row r="1129" spans="1:16" x14ac:dyDescent="0.25">
      <c r="A1129" s="95" t="s">
        <v>809</v>
      </c>
      <c r="B1129" s="96">
        <v>45946</v>
      </c>
      <c r="C1129" s="21" t="s">
        <v>30</v>
      </c>
      <c r="D1129" s="70" t="s">
        <v>17</v>
      </c>
      <c r="E1129" s="70" t="s">
        <v>10</v>
      </c>
      <c r="F1129" s="96">
        <v>45946</v>
      </c>
      <c r="G1129" s="96">
        <v>46037</v>
      </c>
      <c r="H1129" s="97">
        <v>50000000000</v>
      </c>
      <c r="I1129" s="98">
        <v>1.1499999999999999</v>
      </c>
      <c r="J1129" s="104">
        <v>21400000000</v>
      </c>
      <c r="K1129" s="100">
        <v>0.5</v>
      </c>
      <c r="L1129" s="100">
        <v>1.1499999999999999</v>
      </c>
      <c r="M1129" s="27">
        <v>21400000000</v>
      </c>
      <c r="N1129" s="100">
        <v>1.1499999999999999</v>
      </c>
      <c r="O1129" s="100">
        <v>1.1074766355140186</v>
      </c>
      <c r="P1129" s="102" t="str">
        <f t="shared" ca="1" si="17"/>
        <v>Matured</v>
      </c>
    </row>
    <row r="1130" spans="1:16" x14ac:dyDescent="0.25">
      <c r="A1130" s="95" t="s">
        <v>810</v>
      </c>
      <c r="B1130" s="96">
        <v>45946</v>
      </c>
      <c r="C1130" s="21" t="s">
        <v>30</v>
      </c>
      <c r="D1130" s="70" t="s">
        <v>17</v>
      </c>
      <c r="E1130" s="70" t="s">
        <v>11</v>
      </c>
      <c r="F1130" s="96">
        <v>45946</v>
      </c>
      <c r="G1130" s="96">
        <v>46128</v>
      </c>
      <c r="H1130" s="97">
        <v>10000000000</v>
      </c>
      <c r="I1130" s="98">
        <v>1.3</v>
      </c>
      <c r="J1130" s="104">
        <v>1200000000</v>
      </c>
      <c r="K1130" s="100">
        <v>1.2</v>
      </c>
      <c r="L1130" s="100">
        <v>1.3</v>
      </c>
      <c r="M1130" s="27">
        <v>1200000000</v>
      </c>
      <c r="N1130" s="100">
        <v>1.3</v>
      </c>
      <c r="O1130" s="100">
        <v>1.2166666666666666</v>
      </c>
      <c r="P1130" s="102" t="str">
        <f t="shared" ca="1" si="17"/>
        <v>Outstanding</v>
      </c>
    </row>
    <row r="1131" spans="1:16" x14ac:dyDescent="0.25">
      <c r="A1131" s="95" t="s">
        <v>1345</v>
      </c>
      <c r="B1131" s="96">
        <v>45946</v>
      </c>
      <c r="C1131" s="21" t="s">
        <v>30</v>
      </c>
      <c r="D1131" s="70" t="s">
        <v>16</v>
      </c>
      <c r="E1131" s="70" t="s">
        <v>10</v>
      </c>
      <c r="F1131" s="96">
        <v>45946</v>
      </c>
      <c r="G1131" s="96">
        <v>46037</v>
      </c>
      <c r="H1131" s="97">
        <v>30000000</v>
      </c>
      <c r="I1131" s="98">
        <v>0.9</v>
      </c>
      <c r="J1131" s="104">
        <v>31300000</v>
      </c>
      <c r="K1131" s="100">
        <v>0.1</v>
      </c>
      <c r="L1131" s="100">
        <v>0.24</v>
      </c>
      <c r="M1131" s="27">
        <v>30000000</v>
      </c>
      <c r="N1131" s="100">
        <v>0.24</v>
      </c>
      <c r="O1131" s="100">
        <v>0.19942492012779553</v>
      </c>
      <c r="P1131" s="102" t="str">
        <f t="shared" ca="1" si="17"/>
        <v>Matured</v>
      </c>
    </row>
    <row r="1132" spans="1:16" x14ac:dyDescent="0.25">
      <c r="A1132" s="95" t="s">
        <v>1346</v>
      </c>
      <c r="B1132" s="96">
        <v>45946</v>
      </c>
      <c r="C1132" s="21" t="s">
        <v>30</v>
      </c>
      <c r="D1132" s="70" t="s">
        <v>16</v>
      </c>
      <c r="E1132" s="70" t="s">
        <v>11</v>
      </c>
      <c r="F1132" s="96">
        <v>45946</v>
      </c>
      <c r="G1132" s="96">
        <v>46128</v>
      </c>
      <c r="H1132" s="97">
        <v>30000000</v>
      </c>
      <c r="I1132" s="98">
        <v>1</v>
      </c>
      <c r="J1132" s="104">
        <v>40500000</v>
      </c>
      <c r="K1132" s="100">
        <v>0.65</v>
      </c>
      <c r="L1132" s="100">
        <v>0.9</v>
      </c>
      <c r="M1132" s="27">
        <v>30000000</v>
      </c>
      <c r="N1132" s="100">
        <v>0.89</v>
      </c>
      <c r="O1132" s="100">
        <v>0.85679012345679006</v>
      </c>
      <c r="P1132" s="102" t="str">
        <f t="shared" ca="1" si="17"/>
        <v>Outstanding</v>
      </c>
    </row>
    <row r="1133" spans="1:16" x14ac:dyDescent="0.25">
      <c r="A1133" s="95" t="s">
        <v>384</v>
      </c>
      <c r="B1133" s="96">
        <v>45952</v>
      </c>
      <c r="C1133" s="21" t="s">
        <v>31</v>
      </c>
      <c r="D1133" s="70" t="s">
        <v>17</v>
      </c>
      <c r="E1133" s="70" t="s">
        <v>19</v>
      </c>
      <c r="F1133" s="96">
        <v>45954</v>
      </c>
      <c r="G1133" s="96">
        <v>47050</v>
      </c>
      <c r="H1133" s="97" t="s">
        <v>35</v>
      </c>
      <c r="I1133" s="98">
        <v>3.4</v>
      </c>
      <c r="J1133" s="104">
        <v>217500000000</v>
      </c>
      <c r="K1133" s="100">
        <v>3.4</v>
      </c>
      <c r="L1133" s="100">
        <v>5.8</v>
      </c>
      <c r="M1133" s="27">
        <v>157500000000</v>
      </c>
      <c r="N1133" s="100"/>
      <c r="O1133" s="166">
        <v>4.5889195402298846</v>
      </c>
      <c r="P1133" s="102" t="str">
        <f t="shared" ca="1" si="17"/>
        <v>Outstanding</v>
      </c>
    </row>
    <row r="1134" spans="1:16" x14ac:dyDescent="0.25">
      <c r="A1134" s="95" t="s">
        <v>811</v>
      </c>
      <c r="B1134" s="96">
        <v>45953</v>
      </c>
      <c r="C1134" s="21" t="s">
        <v>30</v>
      </c>
      <c r="D1134" s="70" t="s">
        <v>17</v>
      </c>
      <c r="E1134" s="70" t="s">
        <v>7</v>
      </c>
      <c r="F1134" s="96">
        <v>45953</v>
      </c>
      <c r="G1134" s="96">
        <v>45960</v>
      </c>
      <c r="H1134" s="97">
        <v>1440000000000</v>
      </c>
      <c r="I1134" s="98">
        <v>1</v>
      </c>
      <c r="J1134" s="104">
        <v>1398000000000</v>
      </c>
      <c r="K1134" s="100">
        <v>0.75</v>
      </c>
      <c r="L1134" s="100">
        <v>1</v>
      </c>
      <c r="M1134" s="27">
        <v>1398000000000</v>
      </c>
      <c r="N1134" s="100">
        <v>1</v>
      </c>
      <c r="O1134" s="100">
        <v>0.84034334763948493</v>
      </c>
      <c r="P1134" s="102" t="str">
        <f t="shared" ca="1" si="17"/>
        <v>Matured</v>
      </c>
    </row>
    <row r="1135" spans="1:16" x14ac:dyDescent="0.25">
      <c r="A1135" s="95" t="s">
        <v>1584</v>
      </c>
      <c r="B1135" s="96">
        <v>45953</v>
      </c>
      <c r="C1135" s="21" t="s">
        <v>30</v>
      </c>
      <c r="D1135" s="70" t="s">
        <v>17</v>
      </c>
      <c r="E1135" s="70" t="s">
        <v>10</v>
      </c>
      <c r="F1135" s="96">
        <v>45953</v>
      </c>
      <c r="G1135" s="96">
        <v>46044</v>
      </c>
      <c r="H1135" s="97">
        <v>50000000000</v>
      </c>
      <c r="I1135" s="98">
        <v>1.1499999999999999</v>
      </c>
      <c r="J1135" s="104"/>
      <c r="K1135" s="100"/>
      <c r="L1135" s="100"/>
      <c r="M1135" s="27"/>
      <c r="N1135" s="100"/>
      <c r="O1135" s="100"/>
      <c r="P1135" s="102" t="str">
        <f t="shared" ca="1" si="17"/>
        <v>Matured</v>
      </c>
    </row>
    <row r="1136" spans="1:16" x14ac:dyDescent="0.25">
      <c r="A1136" s="95" t="s">
        <v>1585</v>
      </c>
      <c r="B1136" s="96">
        <v>45953</v>
      </c>
      <c r="C1136" s="21" t="s">
        <v>30</v>
      </c>
      <c r="D1136" s="70" t="s">
        <v>17</v>
      </c>
      <c r="E1136" s="70" t="s">
        <v>11</v>
      </c>
      <c r="F1136" s="96">
        <v>45953</v>
      </c>
      <c r="G1136" s="96">
        <v>46135</v>
      </c>
      <c r="H1136" s="97">
        <v>10000000000</v>
      </c>
      <c r="I1136" s="98">
        <v>1.3</v>
      </c>
      <c r="J1136" s="104"/>
      <c r="K1136" s="100"/>
      <c r="L1136" s="100"/>
      <c r="M1136" s="27"/>
      <c r="N1136" s="100"/>
      <c r="O1136" s="100"/>
      <c r="P1136" s="102" t="str">
        <f t="shared" ca="1" si="17"/>
        <v>Matured</v>
      </c>
    </row>
    <row r="1137" spans="1:16" x14ac:dyDescent="0.25">
      <c r="A1137" s="95" t="s">
        <v>1347</v>
      </c>
      <c r="B1137" s="96">
        <v>45953</v>
      </c>
      <c r="C1137" s="21" t="s">
        <v>30</v>
      </c>
      <c r="D1137" s="70" t="s">
        <v>16</v>
      </c>
      <c r="E1137" s="70" t="s">
        <v>10</v>
      </c>
      <c r="F1137" s="96">
        <v>45953</v>
      </c>
      <c r="G1137" s="96">
        <v>46044</v>
      </c>
      <c r="H1137" s="97">
        <v>30000000</v>
      </c>
      <c r="I1137" s="98">
        <v>0.9</v>
      </c>
      <c r="J1137" s="104">
        <v>53100000</v>
      </c>
      <c r="K1137" s="100">
        <v>0.19</v>
      </c>
      <c r="L1137" s="100">
        <v>0.7</v>
      </c>
      <c r="M1137" s="27">
        <v>30000000</v>
      </c>
      <c r="N1137" s="100">
        <v>0.2</v>
      </c>
      <c r="O1137" s="100">
        <v>0.24990583804143121</v>
      </c>
      <c r="P1137" s="102" t="str">
        <f t="shared" ca="1" si="17"/>
        <v>Matured</v>
      </c>
    </row>
    <row r="1138" spans="1:16" x14ac:dyDescent="0.25">
      <c r="A1138" s="95" t="s">
        <v>1348</v>
      </c>
      <c r="B1138" s="96">
        <v>45953</v>
      </c>
      <c r="C1138" s="21" t="s">
        <v>30</v>
      </c>
      <c r="D1138" s="70" t="s">
        <v>16</v>
      </c>
      <c r="E1138" s="70" t="s">
        <v>11</v>
      </c>
      <c r="F1138" s="96">
        <v>45953</v>
      </c>
      <c r="G1138" s="96">
        <v>46135</v>
      </c>
      <c r="H1138" s="97">
        <v>30000000</v>
      </c>
      <c r="I1138" s="98">
        <v>1</v>
      </c>
      <c r="J1138" s="104">
        <v>48500000</v>
      </c>
      <c r="K1138" s="100">
        <v>0.64</v>
      </c>
      <c r="L1138" s="100">
        <v>0.95</v>
      </c>
      <c r="M1138" s="27">
        <v>30000000</v>
      </c>
      <c r="N1138" s="100">
        <v>0.8</v>
      </c>
      <c r="O1138" s="100">
        <v>0.74061855670103105</v>
      </c>
      <c r="P1138" s="102" t="str">
        <f t="shared" ca="1" si="17"/>
        <v>Outstanding</v>
      </c>
    </row>
    <row r="1139" spans="1:16" x14ac:dyDescent="0.25">
      <c r="A1139" s="95" t="s">
        <v>812</v>
      </c>
      <c r="B1139" s="96">
        <v>45960</v>
      </c>
      <c r="C1139" s="21" t="s">
        <v>30</v>
      </c>
      <c r="D1139" s="70" t="s">
        <v>17</v>
      </c>
      <c r="E1139" s="70" t="s">
        <v>7</v>
      </c>
      <c r="F1139" s="96">
        <v>45960</v>
      </c>
      <c r="G1139" s="96">
        <v>45967</v>
      </c>
      <c r="H1139" s="97">
        <v>1440000000000</v>
      </c>
      <c r="I1139" s="98">
        <v>1</v>
      </c>
      <c r="J1139" s="104">
        <v>1166000000000</v>
      </c>
      <c r="K1139" s="100">
        <v>0.75</v>
      </c>
      <c r="L1139" s="100">
        <v>1</v>
      </c>
      <c r="M1139" s="27">
        <v>1166000000000</v>
      </c>
      <c r="N1139" s="100">
        <v>1</v>
      </c>
      <c r="O1139" s="100">
        <v>0.84373927958833606</v>
      </c>
      <c r="P1139" s="102" t="str">
        <f t="shared" ca="1" si="17"/>
        <v>Matured</v>
      </c>
    </row>
    <row r="1140" spans="1:16" x14ac:dyDescent="0.25">
      <c r="A1140" s="95" t="s">
        <v>1586</v>
      </c>
      <c r="B1140" s="96">
        <v>45960</v>
      </c>
      <c r="C1140" s="21" t="s">
        <v>30</v>
      </c>
      <c r="D1140" s="70" t="s">
        <v>17</v>
      </c>
      <c r="E1140" s="70" t="s">
        <v>10</v>
      </c>
      <c r="F1140" s="96">
        <v>45960</v>
      </c>
      <c r="G1140" s="96">
        <v>46051</v>
      </c>
      <c r="H1140" s="97">
        <v>50000000000</v>
      </c>
      <c r="I1140" s="98">
        <v>1.1499999999999999</v>
      </c>
      <c r="J1140" s="104"/>
      <c r="K1140" s="100"/>
      <c r="L1140" s="100"/>
      <c r="M1140" s="27"/>
      <c r="N1140" s="100"/>
      <c r="O1140" s="100"/>
      <c r="P1140" s="102" t="str">
        <f t="shared" ca="1" si="17"/>
        <v>Matured</v>
      </c>
    </row>
    <row r="1141" spans="1:16" x14ac:dyDescent="0.25">
      <c r="A1141" s="95" t="s">
        <v>1587</v>
      </c>
      <c r="B1141" s="96">
        <v>45960</v>
      </c>
      <c r="C1141" s="21" t="s">
        <v>30</v>
      </c>
      <c r="D1141" s="70" t="s">
        <v>17</v>
      </c>
      <c r="E1141" s="70" t="s">
        <v>11</v>
      </c>
      <c r="F1141" s="96">
        <v>45960</v>
      </c>
      <c r="G1141" s="96">
        <v>46142</v>
      </c>
      <c r="H1141" s="97">
        <v>10000000000</v>
      </c>
      <c r="I1141" s="98">
        <v>1.3</v>
      </c>
      <c r="J1141" s="104"/>
      <c r="K1141" s="100"/>
      <c r="L1141" s="100"/>
      <c r="M1141" s="27"/>
      <c r="N1141" s="100"/>
      <c r="O1141" s="100"/>
      <c r="P1141" s="102" t="str">
        <f t="shared" ca="1" si="17"/>
        <v>Matured</v>
      </c>
    </row>
    <row r="1142" spans="1:16" x14ac:dyDescent="0.25">
      <c r="A1142" s="95" t="s">
        <v>1349</v>
      </c>
      <c r="B1142" s="96">
        <v>45960</v>
      </c>
      <c r="C1142" s="21" t="s">
        <v>30</v>
      </c>
      <c r="D1142" s="70" t="s">
        <v>16</v>
      </c>
      <c r="E1142" s="70" t="s">
        <v>10</v>
      </c>
      <c r="F1142" s="96">
        <v>45960</v>
      </c>
      <c r="G1142" s="96">
        <v>46051</v>
      </c>
      <c r="H1142" s="97">
        <v>30000000</v>
      </c>
      <c r="I1142" s="98">
        <v>0.9</v>
      </c>
      <c r="J1142" s="104">
        <v>59100000</v>
      </c>
      <c r="K1142" s="100">
        <v>0.15</v>
      </c>
      <c r="L1142" s="100">
        <v>0.7</v>
      </c>
      <c r="M1142" s="27">
        <v>30000000</v>
      </c>
      <c r="N1142" s="100">
        <v>0.19</v>
      </c>
      <c r="O1142" s="100">
        <v>0.27554991539763113</v>
      </c>
      <c r="P1142" s="102" t="str">
        <f t="shared" ca="1" si="17"/>
        <v>Matured</v>
      </c>
    </row>
    <row r="1143" spans="1:16" x14ac:dyDescent="0.25">
      <c r="A1143" s="95" t="s">
        <v>1350</v>
      </c>
      <c r="B1143" s="96">
        <v>45960</v>
      </c>
      <c r="C1143" s="21" t="s">
        <v>30</v>
      </c>
      <c r="D1143" s="70" t="s">
        <v>16</v>
      </c>
      <c r="E1143" s="70" t="s">
        <v>11</v>
      </c>
      <c r="F1143" s="96">
        <v>45960</v>
      </c>
      <c r="G1143" s="96">
        <v>46142</v>
      </c>
      <c r="H1143" s="97">
        <v>30000000</v>
      </c>
      <c r="I1143" s="98">
        <v>1</v>
      </c>
      <c r="J1143" s="104">
        <v>46050000</v>
      </c>
      <c r="K1143" s="100">
        <v>0.64</v>
      </c>
      <c r="L1143" s="100">
        <v>1</v>
      </c>
      <c r="M1143" s="27">
        <v>30000000</v>
      </c>
      <c r="N1143" s="100">
        <v>0.79</v>
      </c>
      <c r="O1143" s="100">
        <v>0.70618892508143327</v>
      </c>
      <c r="P1143" s="102" t="str">
        <f t="shared" ca="1" si="17"/>
        <v>Outstanding</v>
      </c>
    </row>
    <row r="1144" spans="1:16" x14ac:dyDescent="0.25">
      <c r="A1144" s="95" t="s">
        <v>813</v>
      </c>
      <c r="B1144" s="96">
        <v>45974</v>
      </c>
      <c r="C1144" s="21" t="s">
        <v>30</v>
      </c>
      <c r="D1144" s="70" t="s">
        <v>17</v>
      </c>
      <c r="E1144" s="70" t="s">
        <v>7</v>
      </c>
      <c r="F1144" s="96">
        <v>45974</v>
      </c>
      <c r="G1144" s="96">
        <v>45981</v>
      </c>
      <c r="H1144" s="97">
        <v>1440000000000</v>
      </c>
      <c r="I1144" s="98">
        <v>1</v>
      </c>
      <c r="J1144" s="104">
        <v>1134000000000</v>
      </c>
      <c r="K1144" s="100">
        <v>0.75</v>
      </c>
      <c r="L1144" s="100">
        <v>1</v>
      </c>
      <c r="M1144" s="27">
        <v>1134000000000</v>
      </c>
      <c r="N1144" s="100">
        <v>1</v>
      </c>
      <c r="O1144" s="100">
        <v>0.84171075837742515</v>
      </c>
      <c r="P1144" s="102" t="str">
        <f t="shared" ca="1" si="17"/>
        <v>Matured</v>
      </c>
    </row>
    <row r="1145" spans="1:16" x14ac:dyDescent="0.25">
      <c r="A1145" s="95" t="s">
        <v>814</v>
      </c>
      <c r="B1145" s="96">
        <v>45974</v>
      </c>
      <c r="C1145" s="21" t="s">
        <v>30</v>
      </c>
      <c r="D1145" s="70" t="s">
        <v>17</v>
      </c>
      <c r="E1145" s="70" t="s">
        <v>10</v>
      </c>
      <c r="F1145" s="96">
        <v>45974</v>
      </c>
      <c r="G1145" s="96">
        <v>46065</v>
      </c>
      <c r="H1145" s="97">
        <v>50000000000</v>
      </c>
      <c r="I1145" s="98">
        <v>1.1499999999999999</v>
      </c>
      <c r="J1145" s="104">
        <v>20000000000</v>
      </c>
      <c r="K1145" s="100">
        <v>1.1499999999999999</v>
      </c>
      <c r="L1145" s="100">
        <v>1.1499999999999999</v>
      </c>
      <c r="M1145" s="27">
        <v>20000000000</v>
      </c>
      <c r="N1145" s="100">
        <v>1.1499999999999999</v>
      </c>
      <c r="O1145" s="100">
        <v>1.1499999999999999</v>
      </c>
      <c r="P1145" s="102" t="str">
        <f t="shared" ca="1" si="17"/>
        <v>Matured</v>
      </c>
    </row>
    <row r="1146" spans="1:16" x14ac:dyDescent="0.25">
      <c r="A1146" s="95" t="s">
        <v>815</v>
      </c>
      <c r="B1146" s="96">
        <v>45974</v>
      </c>
      <c r="C1146" s="21" t="s">
        <v>30</v>
      </c>
      <c r="D1146" s="70" t="s">
        <v>17</v>
      </c>
      <c r="E1146" s="70" t="s">
        <v>11</v>
      </c>
      <c r="F1146" s="96">
        <v>45974</v>
      </c>
      <c r="G1146" s="96">
        <v>46156</v>
      </c>
      <c r="H1146" s="97">
        <v>10000000000</v>
      </c>
      <c r="I1146" s="98">
        <v>1.3</v>
      </c>
      <c r="J1146" s="104">
        <v>5600000000</v>
      </c>
      <c r="K1146" s="100">
        <v>1.29</v>
      </c>
      <c r="L1146" s="100">
        <v>1.29</v>
      </c>
      <c r="M1146" s="27">
        <v>5600000000</v>
      </c>
      <c r="N1146" s="100">
        <v>1.29</v>
      </c>
      <c r="O1146" s="100">
        <v>1.29</v>
      </c>
      <c r="P1146" s="102" t="str">
        <f t="shared" ca="1" si="17"/>
        <v>Outstanding</v>
      </c>
    </row>
    <row r="1147" spans="1:16" x14ac:dyDescent="0.25">
      <c r="A1147" s="95" t="s">
        <v>1351</v>
      </c>
      <c r="B1147" s="96">
        <v>45974</v>
      </c>
      <c r="C1147" s="21" t="s">
        <v>30</v>
      </c>
      <c r="D1147" s="70" t="s">
        <v>16</v>
      </c>
      <c r="E1147" s="70" t="s">
        <v>10</v>
      </c>
      <c r="F1147" s="96">
        <v>45974</v>
      </c>
      <c r="G1147" s="96">
        <v>46065</v>
      </c>
      <c r="H1147" s="97">
        <v>30000000</v>
      </c>
      <c r="I1147" s="98">
        <v>0.9</v>
      </c>
      <c r="J1147" s="104">
        <v>38000000</v>
      </c>
      <c r="K1147" s="100">
        <v>0.18</v>
      </c>
      <c r="L1147" s="100">
        <v>0.19</v>
      </c>
      <c r="M1147" s="27">
        <v>30000000</v>
      </c>
      <c r="N1147" s="100">
        <v>0.19</v>
      </c>
      <c r="O1147" s="100">
        <v>0.18736842105263157</v>
      </c>
      <c r="P1147" s="102" t="str">
        <f t="shared" ca="1" si="17"/>
        <v>Matured</v>
      </c>
    </row>
    <row r="1148" spans="1:16" x14ac:dyDescent="0.25">
      <c r="A1148" s="95" t="s">
        <v>1352</v>
      </c>
      <c r="B1148" s="96">
        <v>45974</v>
      </c>
      <c r="C1148" s="21" t="s">
        <v>30</v>
      </c>
      <c r="D1148" s="70" t="s">
        <v>16</v>
      </c>
      <c r="E1148" s="70" t="s">
        <v>11</v>
      </c>
      <c r="F1148" s="96">
        <v>45974</v>
      </c>
      <c r="G1148" s="96">
        <v>46156</v>
      </c>
      <c r="H1148" s="97">
        <v>30000000</v>
      </c>
      <c r="I1148" s="98">
        <v>1</v>
      </c>
      <c r="J1148" s="104">
        <v>66050000</v>
      </c>
      <c r="K1148" s="100">
        <v>0.64</v>
      </c>
      <c r="L1148" s="100">
        <v>1</v>
      </c>
      <c r="M1148" s="27">
        <v>30000000</v>
      </c>
      <c r="N1148" s="100">
        <v>0.75</v>
      </c>
      <c r="O1148" s="100">
        <v>0.74928084784254356</v>
      </c>
      <c r="P1148" s="102" t="str">
        <f t="shared" ca="1" si="17"/>
        <v>Outstanding</v>
      </c>
    </row>
    <row r="1149" spans="1:16" x14ac:dyDescent="0.25">
      <c r="A1149" s="95" t="s">
        <v>816</v>
      </c>
      <c r="B1149" s="96">
        <v>45981</v>
      </c>
      <c r="C1149" s="21" t="s">
        <v>30</v>
      </c>
      <c r="D1149" s="70" t="s">
        <v>17</v>
      </c>
      <c r="E1149" s="70" t="s">
        <v>7</v>
      </c>
      <c r="F1149" s="96">
        <v>45981</v>
      </c>
      <c r="G1149" s="96">
        <v>45988</v>
      </c>
      <c r="H1149" s="97">
        <v>1440000000000</v>
      </c>
      <c r="I1149" s="98">
        <v>1</v>
      </c>
      <c r="J1149" s="104">
        <v>1528000000000</v>
      </c>
      <c r="K1149" s="100">
        <v>0.75</v>
      </c>
      <c r="L1149" s="100">
        <v>0.9</v>
      </c>
      <c r="M1149" s="27">
        <v>1440000000000</v>
      </c>
      <c r="N1149" s="100">
        <v>0.9</v>
      </c>
      <c r="O1149" s="100">
        <v>0.84469895287958108</v>
      </c>
      <c r="P1149" s="102" t="str">
        <f t="shared" ca="1" si="17"/>
        <v>Matured</v>
      </c>
    </row>
    <row r="1150" spans="1:16" x14ac:dyDescent="0.25">
      <c r="A1150" s="95" t="s">
        <v>817</v>
      </c>
      <c r="B1150" s="96">
        <v>45981</v>
      </c>
      <c r="C1150" s="21" t="s">
        <v>30</v>
      </c>
      <c r="D1150" s="70" t="s">
        <v>17</v>
      </c>
      <c r="E1150" s="70" t="s">
        <v>10</v>
      </c>
      <c r="F1150" s="96">
        <v>45981</v>
      </c>
      <c r="G1150" s="96">
        <v>46072</v>
      </c>
      <c r="H1150" s="97">
        <v>50000000000</v>
      </c>
      <c r="I1150" s="98">
        <v>1.1499999999999999</v>
      </c>
      <c r="J1150" s="104">
        <v>30700000000</v>
      </c>
      <c r="K1150" s="100">
        <v>0.65</v>
      </c>
      <c r="L1150" s="100">
        <v>1.1399999999999999</v>
      </c>
      <c r="M1150" s="27">
        <v>30700000000</v>
      </c>
      <c r="N1150" s="100">
        <v>1.1399999999999999</v>
      </c>
      <c r="O1150" s="100">
        <v>0.97882736156351779</v>
      </c>
      <c r="P1150" s="102" t="str">
        <f t="shared" ca="1" si="17"/>
        <v>Matured</v>
      </c>
    </row>
    <row r="1151" spans="1:16" x14ac:dyDescent="0.25">
      <c r="A1151" s="95" t="s">
        <v>818</v>
      </c>
      <c r="B1151" s="96">
        <v>45981</v>
      </c>
      <c r="C1151" s="21" t="s">
        <v>30</v>
      </c>
      <c r="D1151" s="70" t="s">
        <v>17</v>
      </c>
      <c r="E1151" s="70" t="s">
        <v>11</v>
      </c>
      <c r="F1151" s="96">
        <v>45981</v>
      </c>
      <c r="G1151" s="96">
        <v>46163</v>
      </c>
      <c r="H1151" s="97">
        <v>10000000000</v>
      </c>
      <c r="I1151" s="98">
        <v>1.3</v>
      </c>
      <c r="J1151" s="104">
        <v>4200000000</v>
      </c>
      <c r="K1151" s="100">
        <v>1.29</v>
      </c>
      <c r="L1151" s="100">
        <v>1.3</v>
      </c>
      <c r="M1151" s="27">
        <v>4200000000</v>
      </c>
      <c r="N1151" s="100">
        <v>1.3</v>
      </c>
      <c r="O1151" s="100">
        <v>1.2904761904761906</v>
      </c>
      <c r="P1151" s="102" t="str">
        <f t="shared" ca="1" si="17"/>
        <v>Outstanding</v>
      </c>
    </row>
    <row r="1152" spans="1:16" x14ac:dyDescent="0.25">
      <c r="A1152" s="95" t="s">
        <v>1353</v>
      </c>
      <c r="B1152" s="96">
        <v>45981</v>
      </c>
      <c r="C1152" s="21" t="s">
        <v>30</v>
      </c>
      <c r="D1152" s="70" t="s">
        <v>16</v>
      </c>
      <c r="E1152" s="70" t="s">
        <v>10</v>
      </c>
      <c r="F1152" s="96">
        <v>45981</v>
      </c>
      <c r="G1152" s="96">
        <v>46072</v>
      </c>
      <c r="H1152" s="97">
        <v>30000000</v>
      </c>
      <c r="I1152" s="98">
        <v>0.9</v>
      </c>
      <c r="J1152" s="104">
        <v>67695000</v>
      </c>
      <c r="K1152" s="100"/>
      <c r="L1152" s="100">
        <v>0.25</v>
      </c>
      <c r="M1152" s="27">
        <v>30000000</v>
      </c>
      <c r="N1152" s="100">
        <v>0.17</v>
      </c>
      <c r="O1152" s="100">
        <v>0.16888987369820518</v>
      </c>
      <c r="P1152" s="102" t="str">
        <f t="shared" ca="1" si="17"/>
        <v>Matured</v>
      </c>
    </row>
    <row r="1153" spans="1:16" x14ac:dyDescent="0.25">
      <c r="A1153" s="95" t="s">
        <v>1354</v>
      </c>
      <c r="B1153" s="96">
        <v>45981</v>
      </c>
      <c r="C1153" s="21" t="s">
        <v>30</v>
      </c>
      <c r="D1153" s="70" t="s">
        <v>16</v>
      </c>
      <c r="E1153" s="70" t="s">
        <v>11</v>
      </c>
      <c r="F1153" s="96">
        <v>45981</v>
      </c>
      <c r="G1153" s="96">
        <v>46163</v>
      </c>
      <c r="H1153" s="97">
        <v>30000000</v>
      </c>
      <c r="I1153" s="98">
        <v>1</v>
      </c>
      <c r="J1153" s="104">
        <v>95550000</v>
      </c>
      <c r="K1153" s="100">
        <v>0.2</v>
      </c>
      <c r="L1153" s="100">
        <v>0.98</v>
      </c>
      <c r="M1153" s="27">
        <v>30000000</v>
      </c>
      <c r="N1153" s="100">
        <v>0.64</v>
      </c>
      <c r="O1153" s="100">
        <v>0.59131344845630562</v>
      </c>
      <c r="P1153" s="102" t="str">
        <f t="shared" ca="1" si="17"/>
        <v>Outstanding</v>
      </c>
    </row>
    <row r="1154" spans="1:16" x14ac:dyDescent="0.25">
      <c r="A1154" s="95" t="s">
        <v>819</v>
      </c>
      <c r="B1154" s="96">
        <v>45988</v>
      </c>
      <c r="C1154" s="21" t="s">
        <v>30</v>
      </c>
      <c r="D1154" s="70" t="s">
        <v>17</v>
      </c>
      <c r="E1154" s="70" t="s">
        <v>7</v>
      </c>
      <c r="F1154" s="96">
        <v>45957</v>
      </c>
      <c r="G1154" s="96">
        <v>45964</v>
      </c>
      <c r="H1154" s="97">
        <v>1440000000000</v>
      </c>
      <c r="I1154" s="98">
        <v>1</v>
      </c>
      <c r="J1154" s="104">
        <v>1615000000000</v>
      </c>
      <c r="K1154" s="100">
        <v>0.5</v>
      </c>
      <c r="L1154" s="100">
        <v>1</v>
      </c>
      <c r="M1154" s="27">
        <v>1440000000000</v>
      </c>
      <c r="N1154" s="100">
        <v>0.88</v>
      </c>
      <c r="O1154" s="100">
        <v>0.84006191950464393</v>
      </c>
      <c r="P1154" s="102" t="str">
        <f t="shared" ca="1" si="17"/>
        <v>Matured</v>
      </c>
    </row>
    <row r="1155" spans="1:16" x14ac:dyDescent="0.25">
      <c r="A1155" s="95" t="s">
        <v>820</v>
      </c>
      <c r="B1155" s="96">
        <v>45988</v>
      </c>
      <c r="C1155" s="21" t="s">
        <v>30</v>
      </c>
      <c r="D1155" s="70" t="s">
        <v>17</v>
      </c>
      <c r="E1155" s="70" t="s">
        <v>10</v>
      </c>
      <c r="F1155" s="96">
        <v>45957</v>
      </c>
      <c r="G1155" s="96">
        <v>46048</v>
      </c>
      <c r="H1155" s="97">
        <v>50000000000</v>
      </c>
      <c r="I1155" s="98">
        <v>1.1499999999999999</v>
      </c>
      <c r="J1155" s="104">
        <v>200000000</v>
      </c>
      <c r="K1155" s="100">
        <v>0.5</v>
      </c>
      <c r="L1155" s="100">
        <v>0.5</v>
      </c>
      <c r="M1155" s="27">
        <v>200000000</v>
      </c>
      <c r="N1155" s="100">
        <v>0.5</v>
      </c>
      <c r="O1155" s="100">
        <v>0.5</v>
      </c>
      <c r="P1155" s="102" t="str">
        <f t="shared" ca="1" si="17"/>
        <v>Matured</v>
      </c>
    </row>
    <row r="1156" spans="1:16" x14ac:dyDescent="0.25">
      <c r="A1156" s="95" t="s">
        <v>1588</v>
      </c>
      <c r="B1156" s="96">
        <v>45988</v>
      </c>
      <c r="C1156" s="21" t="s">
        <v>30</v>
      </c>
      <c r="D1156" s="70" t="s">
        <v>17</v>
      </c>
      <c r="E1156" s="70" t="s">
        <v>11</v>
      </c>
      <c r="F1156" s="96">
        <v>45957</v>
      </c>
      <c r="G1156" s="96">
        <v>46139</v>
      </c>
      <c r="H1156" s="97">
        <v>10000000000</v>
      </c>
      <c r="I1156" s="98">
        <v>1.3</v>
      </c>
      <c r="J1156" s="104"/>
      <c r="K1156" s="100"/>
      <c r="L1156" s="100"/>
      <c r="M1156" s="27"/>
      <c r="N1156" s="100"/>
      <c r="O1156" s="100"/>
      <c r="P1156" s="102" t="str">
        <f t="shared" ca="1" si="17"/>
        <v>Matured</v>
      </c>
    </row>
    <row r="1157" spans="1:16" x14ac:dyDescent="0.25">
      <c r="A1157" s="95" t="s">
        <v>1355</v>
      </c>
      <c r="B1157" s="96">
        <v>45988</v>
      </c>
      <c r="C1157" s="21" t="s">
        <v>30</v>
      </c>
      <c r="D1157" s="70" t="s">
        <v>16</v>
      </c>
      <c r="E1157" s="70" t="s">
        <v>10</v>
      </c>
      <c r="F1157" s="96">
        <v>45957</v>
      </c>
      <c r="G1157" s="96">
        <v>46048</v>
      </c>
      <c r="H1157" s="97">
        <v>30000000</v>
      </c>
      <c r="I1157" s="98">
        <v>0.9</v>
      </c>
      <c r="J1157" s="104">
        <v>52153000</v>
      </c>
      <c r="K1157" s="100">
        <v>0.05</v>
      </c>
      <c r="L1157" s="100">
        <v>0.18</v>
      </c>
      <c r="M1157" s="27">
        <v>30000000</v>
      </c>
      <c r="N1157" s="100">
        <v>0.1</v>
      </c>
      <c r="O1157" s="100">
        <v>9.2833585795639773E-2</v>
      </c>
      <c r="P1157" s="102" t="str">
        <f t="shared" ref="P1157:P1220" ca="1" si="18">IF(AND(G1157 &gt; TODAY(), M1157 &lt;&gt; ""), "Outstanding", "Matured")</f>
        <v>Matured</v>
      </c>
    </row>
    <row r="1158" spans="1:16" x14ac:dyDescent="0.25">
      <c r="A1158" s="95" t="s">
        <v>1356</v>
      </c>
      <c r="B1158" s="96">
        <v>45988</v>
      </c>
      <c r="C1158" s="21" t="s">
        <v>30</v>
      </c>
      <c r="D1158" s="70" t="s">
        <v>16</v>
      </c>
      <c r="E1158" s="70" t="s">
        <v>11</v>
      </c>
      <c r="F1158" s="96">
        <v>45957</v>
      </c>
      <c r="G1158" s="96">
        <v>46139</v>
      </c>
      <c r="H1158" s="97">
        <v>30000000</v>
      </c>
      <c r="I1158" s="98">
        <v>1</v>
      </c>
      <c r="J1158" s="104">
        <v>36550000</v>
      </c>
      <c r="K1158" s="100">
        <v>0.2</v>
      </c>
      <c r="L1158" s="100">
        <v>0.7</v>
      </c>
      <c r="M1158" s="27">
        <v>30000000</v>
      </c>
      <c r="N1158" s="100">
        <v>0.62</v>
      </c>
      <c r="O1158" s="100">
        <v>0.53707250341997304</v>
      </c>
      <c r="P1158" s="102" t="str">
        <f t="shared" ca="1" si="18"/>
        <v>Outstanding</v>
      </c>
    </row>
    <row r="1159" spans="1:16" x14ac:dyDescent="0.25">
      <c r="A1159" s="95" t="s">
        <v>821</v>
      </c>
      <c r="B1159" s="96">
        <v>45995</v>
      </c>
      <c r="C1159" s="21" t="s">
        <v>30</v>
      </c>
      <c r="D1159" s="70" t="s">
        <v>17</v>
      </c>
      <c r="E1159" s="70" t="s">
        <v>7</v>
      </c>
      <c r="F1159" s="96">
        <v>45995</v>
      </c>
      <c r="G1159" s="96">
        <v>46002</v>
      </c>
      <c r="H1159" s="97">
        <v>1440000000000</v>
      </c>
      <c r="I1159" s="98">
        <v>1</v>
      </c>
      <c r="J1159" s="104">
        <v>1479000000000</v>
      </c>
      <c r="K1159" s="100">
        <v>0.75</v>
      </c>
      <c r="L1159" s="100">
        <v>1</v>
      </c>
      <c r="M1159" s="112">
        <v>1440000000000</v>
      </c>
      <c r="N1159" s="100">
        <v>0.86</v>
      </c>
      <c r="O1159" s="100">
        <v>0.82780933062880335</v>
      </c>
      <c r="P1159" s="102" t="str">
        <f t="shared" ca="1" si="18"/>
        <v>Matured</v>
      </c>
    </row>
    <row r="1160" spans="1:16" x14ac:dyDescent="0.25">
      <c r="A1160" s="95" t="s">
        <v>822</v>
      </c>
      <c r="B1160" s="96">
        <v>45995</v>
      </c>
      <c r="C1160" s="21" t="s">
        <v>30</v>
      </c>
      <c r="D1160" s="70" t="s">
        <v>17</v>
      </c>
      <c r="E1160" s="70" t="s">
        <v>10</v>
      </c>
      <c r="F1160" s="96">
        <v>45995</v>
      </c>
      <c r="G1160" s="96">
        <v>46086</v>
      </c>
      <c r="H1160" s="97">
        <v>50000000000</v>
      </c>
      <c r="I1160" s="98">
        <v>1.1499999999999999</v>
      </c>
      <c r="J1160" s="104">
        <v>57000000000</v>
      </c>
      <c r="K1160" s="100">
        <v>0.9</v>
      </c>
      <c r="L1160" s="100">
        <v>1.1399999999999999</v>
      </c>
      <c r="M1160" s="112">
        <v>50000000000</v>
      </c>
      <c r="N1160" s="100">
        <v>1.1399999999999999</v>
      </c>
      <c r="O1160" s="100">
        <v>0.96666666666666667</v>
      </c>
      <c r="P1160" s="102" t="str">
        <f t="shared" ca="1" si="18"/>
        <v>Outstanding</v>
      </c>
    </row>
    <row r="1161" spans="1:16" x14ac:dyDescent="0.25">
      <c r="A1161" s="95" t="s">
        <v>823</v>
      </c>
      <c r="B1161" s="96">
        <v>45995</v>
      </c>
      <c r="C1161" s="21" t="s">
        <v>30</v>
      </c>
      <c r="D1161" s="70" t="s">
        <v>17</v>
      </c>
      <c r="E1161" s="70" t="s">
        <v>11</v>
      </c>
      <c r="F1161" s="96">
        <v>45995</v>
      </c>
      <c r="G1161" s="96">
        <v>46177</v>
      </c>
      <c r="H1161" s="97">
        <v>10000000000</v>
      </c>
      <c r="I1161" s="98">
        <v>1.3</v>
      </c>
      <c r="J1161" s="104">
        <v>10400000000</v>
      </c>
      <c r="K1161" s="100">
        <v>0.5</v>
      </c>
      <c r="L1161" s="100">
        <v>1.25</v>
      </c>
      <c r="M1161" s="112">
        <v>10000000000</v>
      </c>
      <c r="N1161" s="100">
        <v>1.25</v>
      </c>
      <c r="O1161" s="100">
        <v>1.2326923076923075</v>
      </c>
      <c r="P1161" s="102" t="str">
        <f t="shared" ca="1" si="18"/>
        <v>Outstanding</v>
      </c>
    </row>
    <row r="1162" spans="1:16" x14ac:dyDescent="0.25">
      <c r="A1162" s="95" t="s">
        <v>1357</v>
      </c>
      <c r="B1162" s="96">
        <v>45995</v>
      </c>
      <c r="C1162" s="21" t="s">
        <v>30</v>
      </c>
      <c r="D1162" s="70" t="s">
        <v>16</v>
      </c>
      <c r="E1162" s="70" t="s">
        <v>10</v>
      </c>
      <c r="F1162" s="96">
        <v>45995</v>
      </c>
      <c r="G1162" s="96">
        <v>46086</v>
      </c>
      <c r="H1162" s="97">
        <v>30000000</v>
      </c>
      <c r="I1162" s="98">
        <v>0.9</v>
      </c>
      <c r="J1162" s="104">
        <v>48175000</v>
      </c>
      <c r="K1162" s="100">
        <v>0.05</v>
      </c>
      <c r="L1162" s="100">
        <v>0.15</v>
      </c>
      <c r="M1162" s="112">
        <v>30000000</v>
      </c>
      <c r="N1162" s="100">
        <v>0.15</v>
      </c>
      <c r="O1162" s="100">
        <v>0.11272963155163468</v>
      </c>
      <c r="P1162" s="102" t="str">
        <f t="shared" ca="1" si="18"/>
        <v>Outstanding</v>
      </c>
    </row>
    <row r="1163" spans="1:16" x14ac:dyDescent="0.25">
      <c r="A1163" s="95" t="s">
        <v>1358</v>
      </c>
      <c r="B1163" s="96">
        <v>45995</v>
      </c>
      <c r="C1163" s="21" t="s">
        <v>30</v>
      </c>
      <c r="D1163" s="70" t="s">
        <v>16</v>
      </c>
      <c r="E1163" s="70" t="s">
        <v>11</v>
      </c>
      <c r="F1163" s="96">
        <v>45995</v>
      </c>
      <c r="G1163" s="96">
        <v>46177</v>
      </c>
      <c r="H1163" s="97">
        <v>30000000</v>
      </c>
      <c r="I1163" s="98">
        <v>1</v>
      </c>
      <c r="J1163" s="104">
        <v>48850000</v>
      </c>
      <c r="K1163" s="100">
        <v>0.4</v>
      </c>
      <c r="L1163" s="100">
        <v>0.88</v>
      </c>
      <c r="M1163" s="112">
        <v>30000000</v>
      </c>
      <c r="N1163" s="100">
        <v>0.61</v>
      </c>
      <c r="O1163" s="100">
        <v>0.59455475946775849</v>
      </c>
      <c r="P1163" s="102" t="str">
        <f t="shared" ca="1" si="18"/>
        <v>Outstanding</v>
      </c>
    </row>
    <row r="1164" spans="1:16" x14ac:dyDescent="0.25">
      <c r="A1164" s="95" t="s">
        <v>385</v>
      </c>
      <c r="B1164" s="96">
        <v>46001</v>
      </c>
      <c r="C1164" s="21" t="s">
        <v>31</v>
      </c>
      <c r="D1164" s="70" t="s">
        <v>17</v>
      </c>
      <c r="E1164" s="70" t="s">
        <v>19</v>
      </c>
      <c r="F1164" s="96">
        <v>46003</v>
      </c>
      <c r="G1164" s="96">
        <v>47099</v>
      </c>
      <c r="H1164" s="97" t="s">
        <v>35</v>
      </c>
      <c r="I1164" s="98">
        <v>3.5</v>
      </c>
      <c r="J1164" s="104">
        <v>422000000000</v>
      </c>
      <c r="K1164" s="100">
        <v>3.5</v>
      </c>
      <c r="L1164" s="100">
        <v>5.8</v>
      </c>
      <c r="M1164" s="104">
        <v>22000000000</v>
      </c>
      <c r="N1164" s="100"/>
      <c r="O1164" s="100">
        <v>4.7654028436018958</v>
      </c>
      <c r="P1164" s="102" t="str">
        <f t="shared" ca="1" si="18"/>
        <v>Outstanding</v>
      </c>
    </row>
    <row r="1165" spans="1:16" x14ac:dyDescent="0.25">
      <c r="A1165" s="95" t="s">
        <v>386</v>
      </c>
      <c r="B1165" s="96">
        <v>46001</v>
      </c>
      <c r="C1165" s="21" t="s">
        <v>31</v>
      </c>
      <c r="D1165" s="70" t="s">
        <v>17</v>
      </c>
      <c r="E1165" s="70" t="s">
        <v>20</v>
      </c>
      <c r="F1165" s="96">
        <v>46003</v>
      </c>
      <c r="G1165" s="96">
        <v>47829</v>
      </c>
      <c r="H1165" s="97" t="s">
        <v>35</v>
      </c>
      <c r="I1165" s="98">
        <v>4.3</v>
      </c>
      <c r="J1165" s="104">
        <v>20000000000</v>
      </c>
      <c r="K1165" s="100">
        <v>4.5</v>
      </c>
      <c r="L1165" s="100">
        <v>4.5</v>
      </c>
      <c r="M1165" s="104">
        <v>20000000000</v>
      </c>
      <c r="N1165" s="100"/>
      <c r="O1165" s="100">
        <v>4.5</v>
      </c>
      <c r="P1165" s="102" t="str">
        <f t="shared" ca="1" si="18"/>
        <v>Outstanding</v>
      </c>
    </row>
    <row r="1166" spans="1:16" x14ac:dyDescent="0.25">
      <c r="A1166" s="95" t="s">
        <v>387</v>
      </c>
      <c r="B1166" s="96">
        <v>46001</v>
      </c>
      <c r="C1166" s="21" t="s">
        <v>31</v>
      </c>
      <c r="D1166" s="70" t="s">
        <v>16</v>
      </c>
      <c r="E1166" s="70" t="s">
        <v>84</v>
      </c>
      <c r="F1166" s="96">
        <v>46003</v>
      </c>
      <c r="G1166" s="96">
        <v>49655</v>
      </c>
      <c r="H1166" s="97" t="s">
        <v>35</v>
      </c>
      <c r="I1166" s="98">
        <v>4.3</v>
      </c>
      <c r="J1166" s="104">
        <v>6000000</v>
      </c>
      <c r="K1166" s="100">
        <v>4.3</v>
      </c>
      <c r="L1166" s="100">
        <v>5.2</v>
      </c>
      <c r="M1166" s="104">
        <v>6000000</v>
      </c>
      <c r="N1166" s="100"/>
      <c r="O1166" s="100">
        <v>5.1083333333333334</v>
      </c>
      <c r="P1166" s="102" t="str">
        <f t="shared" ca="1" si="18"/>
        <v>Outstanding</v>
      </c>
    </row>
    <row r="1167" spans="1:16" x14ac:dyDescent="0.25">
      <c r="A1167" s="95" t="s">
        <v>388</v>
      </c>
      <c r="B1167" s="96">
        <v>46001</v>
      </c>
      <c r="C1167" s="21" t="s">
        <v>31</v>
      </c>
      <c r="D1167" s="70" t="s">
        <v>16</v>
      </c>
      <c r="E1167" s="70" t="s">
        <v>389</v>
      </c>
      <c r="F1167" s="96">
        <v>46003</v>
      </c>
      <c r="G1167" s="96">
        <v>51482</v>
      </c>
      <c r="H1167" s="97" t="s">
        <v>35</v>
      </c>
      <c r="I1167" s="98">
        <v>4.5999999999999996</v>
      </c>
      <c r="J1167" s="104">
        <v>64000000</v>
      </c>
      <c r="K1167" s="100">
        <v>4</v>
      </c>
      <c r="L1167" s="100">
        <v>5.35</v>
      </c>
      <c r="M1167" s="104">
        <v>64000000</v>
      </c>
      <c r="N1167" s="100"/>
      <c r="O1167" s="100">
        <v>4.2578125</v>
      </c>
      <c r="P1167" s="102" t="str">
        <f t="shared" ca="1" si="18"/>
        <v>Outstanding</v>
      </c>
    </row>
    <row r="1168" spans="1:16" x14ac:dyDescent="0.25">
      <c r="A1168" s="95" t="s">
        <v>824</v>
      </c>
      <c r="B1168" s="96">
        <v>46002</v>
      </c>
      <c r="C1168" s="21" t="s">
        <v>30</v>
      </c>
      <c r="D1168" s="70" t="s">
        <v>17</v>
      </c>
      <c r="E1168" s="70" t="s">
        <v>7</v>
      </c>
      <c r="F1168" s="96">
        <v>46002</v>
      </c>
      <c r="G1168" s="96">
        <v>46009</v>
      </c>
      <c r="H1168" s="97">
        <v>1440000000000</v>
      </c>
      <c r="I1168" s="98">
        <v>1</v>
      </c>
      <c r="J1168" s="104">
        <v>1457000000000</v>
      </c>
      <c r="K1168" s="100">
        <v>0.75</v>
      </c>
      <c r="L1168" s="100">
        <v>0.9</v>
      </c>
      <c r="M1168" s="112">
        <v>1440000000000</v>
      </c>
      <c r="N1168" s="100">
        <v>0.9</v>
      </c>
      <c r="O1168" s="100">
        <v>0.83111187371310913</v>
      </c>
      <c r="P1168" s="102" t="str">
        <f t="shared" ca="1" si="18"/>
        <v>Matured</v>
      </c>
    </row>
    <row r="1169" spans="1:16" x14ac:dyDescent="0.25">
      <c r="A1169" s="95" t="s">
        <v>825</v>
      </c>
      <c r="B1169" s="96">
        <v>46002</v>
      </c>
      <c r="C1169" s="21" t="s">
        <v>30</v>
      </c>
      <c r="D1169" s="70" t="s">
        <v>17</v>
      </c>
      <c r="E1169" s="70" t="s">
        <v>10</v>
      </c>
      <c r="F1169" s="96">
        <v>46002</v>
      </c>
      <c r="G1169" s="96">
        <v>46093</v>
      </c>
      <c r="H1169" s="97">
        <v>50000000000</v>
      </c>
      <c r="I1169" s="98">
        <v>1.1499999999999999</v>
      </c>
      <c r="J1169" s="104">
        <v>7401000000</v>
      </c>
      <c r="K1169" s="100">
        <v>0.5</v>
      </c>
      <c r="L1169" s="100">
        <v>1.1399999999999999</v>
      </c>
      <c r="M1169" s="112">
        <v>7401000000</v>
      </c>
      <c r="N1169" s="100">
        <v>1.1399999999999999</v>
      </c>
      <c r="O1169" s="100">
        <v>0.93237400351303867</v>
      </c>
      <c r="P1169" s="102" t="str">
        <f t="shared" ca="1" si="18"/>
        <v>Outstanding</v>
      </c>
    </row>
    <row r="1170" spans="1:16" x14ac:dyDescent="0.25">
      <c r="A1170" s="95" t="s">
        <v>826</v>
      </c>
      <c r="B1170" s="96">
        <v>46002</v>
      </c>
      <c r="C1170" s="21" t="s">
        <v>30</v>
      </c>
      <c r="D1170" s="70" t="s">
        <v>17</v>
      </c>
      <c r="E1170" s="70" t="s">
        <v>11</v>
      </c>
      <c r="F1170" s="96">
        <v>46002</v>
      </c>
      <c r="G1170" s="96">
        <v>46184</v>
      </c>
      <c r="H1170" s="97">
        <v>10000000000</v>
      </c>
      <c r="I1170" s="98">
        <v>1.3</v>
      </c>
      <c r="J1170" s="104">
        <v>200000000</v>
      </c>
      <c r="K1170" s="100">
        <v>0.3</v>
      </c>
      <c r="L1170" s="100">
        <v>0.3</v>
      </c>
      <c r="M1170" s="112">
        <v>200000000</v>
      </c>
      <c r="N1170" s="100">
        <v>0.3</v>
      </c>
      <c r="O1170" s="100">
        <v>0.3</v>
      </c>
      <c r="P1170" s="102" t="str">
        <f t="shared" ca="1" si="18"/>
        <v>Outstanding</v>
      </c>
    </row>
    <row r="1171" spans="1:16" x14ac:dyDescent="0.25">
      <c r="A1171" s="95" t="s">
        <v>1359</v>
      </c>
      <c r="B1171" s="96">
        <v>46002</v>
      </c>
      <c r="C1171" s="21" t="s">
        <v>30</v>
      </c>
      <c r="D1171" s="70" t="s">
        <v>16</v>
      </c>
      <c r="E1171" s="70" t="s">
        <v>10</v>
      </c>
      <c r="F1171" s="96">
        <v>46002</v>
      </c>
      <c r="G1171" s="96">
        <v>46093</v>
      </c>
      <c r="H1171" s="97">
        <v>30000000</v>
      </c>
      <c r="I1171" s="98">
        <v>0.9</v>
      </c>
      <c r="J1171" s="104">
        <v>9727000</v>
      </c>
      <c r="K1171" s="100">
        <v>0.05</v>
      </c>
      <c r="L1171" s="100">
        <v>0.15</v>
      </c>
      <c r="M1171" s="112">
        <v>9727000</v>
      </c>
      <c r="N1171" s="100">
        <v>0.15</v>
      </c>
      <c r="O1171" s="100">
        <v>9.0588053870669275E-2</v>
      </c>
      <c r="P1171" s="102" t="str">
        <f t="shared" ca="1" si="18"/>
        <v>Outstanding</v>
      </c>
    </row>
    <row r="1172" spans="1:16" x14ac:dyDescent="0.25">
      <c r="A1172" s="95" t="s">
        <v>1360</v>
      </c>
      <c r="B1172" s="96">
        <v>46002</v>
      </c>
      <c r="C1172" s="21" t="s">
        <v>30</v>
      </c>
      <c r="D1172" s="70" t="s">
        <v>16</v>
      </c>
      <c r="E1172" s="70" t="s">
        <v>11</v>
      </c>
      <c r="F1172" s="96">
        <v>46002</v>
      </c>
      <c r="G1172" s="96">
        <v>46184</v>
      </c>
      <c r="H1172" s="97">
        <v>30000000</v>
      </c>
      <c r="I1172" s="98">
        <v>1</v>
      </c>
      <c r="J1172" s="104">
        <v>7500000</v>
      </c>
      <c r="K1172" s="100">
        <v>0.3</v>
      </c>
      <c r="L1172" s="100">
        <v>1</v>
      </c>
      <c r="M1172" s="112">
        <v>7500000</v>
      </c>
      <c r="N1172" s="100">
        <v>1</v>
      </c>
      <c r="O1172" s="100">
        <v>0.95333333333333325</v>
      </c>
      <c r="P1172" s="102" t="str">
        <f t="shared" ca="1" si="18"/>
        <v>Outstanding</v>
      </c>
    </row>
    <row r="1173" spans="1:16" x14ac:dyDescent="0.25">
      <c r="A1173" s="95" t="s">
        <v>827</v>
      </c>
      <c r="B1173" s="96">
        <v>46009</v>
      </c>
      <c r="C1173" s="21" t="s">
        <v>30</v>
      </c>
      <c r="D1173" s="70" t="s">
        <v>17</v>
      </c>
      <c r="E1173" s="70" t="s">
        <v>7</v>
      </c>
      <c r="F1173" s="96">
        <v>46009</v>
      </c>
      <c r="G1173" s="96">
        <v>46016</v>
      </c>
      <c r="H1173" s="97">
        <v>1440000000000</v>
      </c>
      <c r="I1173" s="98">
        <v>1</v>
      </c>
      <c r="J1173" s="104">
        <v>1212000000000</v>
      </c>
      <c r="K1173" s="100">
        <v>0.75</v>
      </c>
      <c r="L1173" s="100">
        <v>1</v>
      </c>
      <c r="M1173" s="112">
        <v>1212000000000</v>
      </c>
      <c r="N1173" s="100">
        <v>1</v>
      </c>
      <c r="O1173" s="100">
        <v>0.83174917491749178</v>
      </c>
      <c r="P1173" s="102" t="str">
        <f t="shared" ca="1" si="18"/>
        <v>Matured</v>
      </c>
    </row>
    <row r="1174" spans="1:16" x14ac:dyDescent="0.25">
      <c r="A1174" s="95" t="s">
        <v>828</v>
      </c>
      <c r="B1174" s="96">
        <v>46009</v>
      </c>
      <c r="C1174" s="21" t="s">
        <v>30</v>
      </c>
      <c r="D1174" s="70" t="s">
        <v>17</v>
      </c>
      <c r="E1174" s="70" t="s">
        <v>10</v>
      </c>
      <c r="F1174" s="96">
        <v>46009</v>
      </c>
      <c r="G1174" s="96">
        <v>46100</v>
      </c>
      <c r="H1174" s="97">
        <v>50000000000</v>
      </c>
      <c r="I1174" s="98">
        <v>1.1499999999999999</v>
      </c>
      <c r="J1174" s="104">
        <v>5000000000</v>
      </c>
      <c r="K1174" s="100">
        <v>1.1399999999999999</v>
      </c>
      <c r="L1174" s="100">
        <v>1.1399999999999999</v>
      </c>
      <c r="M1174" s="112">
        <v>5000000000</v>
      </c>
      <c r="N1174" s="100">
        <v>1.1399999999999999</v>
      </c>
      <c r="O1174" s="100">
        <v>1.1400000000000001</v>
      </c>
      <c r="P1174" s="102" t="str">
        <f t="shared" ca="1" si="18"/>
        <v>Outstanding</v>
      </c>
    </row>
    <row r="1175" spans="1:16" x14ac:dyDescent="0.25">
      <c r="A1175" s="95" t="s">
        <v>1591</v>
      </c>
      <c r="B1175" s="96">
        <v>46009</v>
      </c>
      <c r="C1175" s="21" t="s">
        <v>30</v>
      </c>
      <c r="D1175" s="70" t="s">
        <v>17</v>
      </c>
      <c r="E1175" s="70" t="s">
        <v>11</v>
      </c>
      <c r="F1175" s="96">
        <v>46009</v>
      </c>
      <c r="G1175" s="96">
        <v>46191</v>
      </c>
      <c r="H1175" s="97">
        <v>10000000000</v>
      </c>
      <c r="I1175" s="98">
        <v>1.3</v>
      </c>
      <c r="J1175" s="104"/>
      <c r="K1175" s="100"/>
      <c r="L1175" s="100"/>
      <c r="M1175" s="112"/>
      <c r="N1175" s="100"/>
      <c r="O1175" s="100"/>
      <c r="P1175" s="102" t="str">
        <f t="shared" ca="1" si="18"/>
        <v>Matured</v>
      </c>
    </row>
    <row r="1176" spans="1:16" x14ac:dyDescent="0.25">
      <c r="A1176" s="95" t="s">
        <v>1361</v>
      </c>
      <c r="B1176" s="96">
        <v>46009</v>
      </c>
      <c r="C1176" s="21" t="s">
        <v>30</v>
      </c>
      <c r="D1176" s="70" t="s">
        <v>16</v>
      </c>
      <c r="E1176" s="70" t="s">
        <v>10</v>
      </c>
      <c r="F1176" s="96">
        <v>46009</v>
      </c>
      <c r="G1176" s="96">
        <v>46100</v>
      </c>
      <c r="H1176" s="97">
        <v>30000000</v>
      </c>
      <c r="I1176" s="98">
        <v>0.9</v>
      </c>
      <c r="J1176" s="104">
        <v>15500000</v>
      </c>
      <c r="K1176" s="100">
        <v>0.01</v>
      </c>
      <c r="L1176" s="100">
        <v>0.5</v>
      </c>
      <c r="M1176" s="112">
        <v>15500000</v>
      </c>
      <c r="N1176" s="100">
        <v>0.5</v>
      </c>
      <c r="O1176" s="100">
        <v>0.22612903225806449</v>
      </c>
      <c r="P1176" s="102" t="str">
        <f t="shared" ca="1" si="18"/>
        <v>Outstanding</v>
      </c>
    </row>
    <row r="1177" spans="1:16" x14ac:dyDescent="0.25">
      <c r="A1177" s="95" t="s">
        <v>1362</v>
      </c>
      <c r="B1177" s="96">
        <v>46009</v>
      </c>
      <c r="C1177" s="21" t="s">
        <v>30</v>
      </c>
      <c r="D1177" s="70" t="s">
        <v>16</v>
      </c>
      <c r="E1177" s="70" t="s">
        <v>11</v>
      </c>
      <c r="F1177" s="96">
        <v>46009</v>
      </c>
      <c r="G1177" s="96">
        <v>46191</v>
      </c>
      <c r="H1177" s="97">
        <v>30000000</v>
      </c>
      <c r="I1177" s="98">
        <v>1</v>
      </c>
      <c r="J1177" s="104">
        <v>11450000</v>
      </c>
      <c r="K1177" s="100">
        <v>0.9</v>
      </c>
      <c r="L1177" s="100">
        <v>0.95</v>
      </c>
      <c r="M1177" s="112">
        <v>11450000</v>
      </c>
      <c r="N1177" s="100">
        <v>0.95</v>
      </c>
      <c r="O1177" s="100">
        <v>0.94366812227074226</v>
      </c>
      <c r="P1177" s="102" t="str">
        <f t="shared" ca="1" si="18"/>
        <v>Outstanding</v>
      </c>
    </row>
    <row r="1178" spans="1:16" x14ac:dyDescent="0.25">
      <c r="A1178" s="95" t="s">
        <v>829</v>
      </c>
      <c r="B1178" s="96">
        <v>46016</v>
      </c>
      <c r="C1178" s="21" t="s">
        <v>30</v>
      </c>
      <c r="D1178" s="70" t="s">
        <v>17</v>
      </c>
      <c r="E1178" s="70" t="s">
        <v>7</v>
      </c>
      <c r="F1178" s="96">
        <v>46016</v>
      </c>
      <c r="G1178" s="96">
        <v>46023</v>
      </c>
      <c r="H1178" s="97">
        <v>1440000000000</v>
      </c>
      <c r="I1178" s="98">
        <v>1</v>
      </c>
      <c r="J1178" s="104">
        <v>1299000000000</v>
      </c>
      <c r="K1178" s="100">
        <v>0.75</v>
      </c>
      <c r="L1178" s="100">
        <v>1</v>
      </c>
      <c r="M1178" s="112">
        <v>1299000000000</v>
      </c>
      <c r="N1178" s="100">
        <v>1</v>
      </c>
      <c r="O1178" s="100">
        <v>0.8552963818321786</v>
      </c>
      <c r="P1178" s="102" t="str">
        <f t="shared" ca="1" si="18"/>
        <v>Matured</v>
      </c>
    </row>
    <row r="1179" spans="1:16" x14ac:dyDescent="0.25">
      <c r="A1179" s="95" t="s">
        <v>830</v>
      </c>
      <c r="B1179" s="96">
        <v>46016</v>
      </c>
      <c r="C1179" s="21" t="s">
        <v>30</v>
      </c>
      <c r="D1179" s="70" t="s">
        <v>17</v>
      </c>
      <c r="E1179" s="70" t="s">
        <v>10</v>
      </c>
      <c r="F1179" s="96">
        <v>46016</v>
      </c>
      <c r="G1179" s="96">
        <v>46107</v>
      </c>
      <c r="H1179" s="97">
        <v>50000000000</v>
      </c>
      <c r="I1179" s="98">
        <v>1.1499999999999999</v>
      </c>
      <c r="J1179" s="104">
        <v>1500000000</v>
      </c>
      <c r="K1179" s="100">
        <v>0.5</v>
      </c>
      <c r="L1179" s="100">
        <v>0.5</v>
      </c>
      <c r="M1179" s="112">
        <v>1500000000</v>
      </c>
      <c r="N1179" s="100">
        <v>0.5</v>
      </c>
      <c r="O1179" s="100">
        <v>0.5</v>
      </c>
      <c r="P1179" s="102" t="str">
        <f t="shared" ca="1" si="18"/>
        <v>Outstanding</v>
      </c>
    </row>
    <row r="1180" spans="1:16" x14ac:dyDescent="0.25">
      <c r="A1180" s="95" t="s">
        <v>1589</v>
      </c>
      <c r="B1180" s="96">
        <v>46016</v>
      </c>
      <c r="C1180" s="21" t="s">
        <v>30</v>
      </c>
      <c r="D1180" s="70" t="s">
        <v>17</v>
      </c>
      <c r="E1180" s="70" t="s">
        <v>11</v>
      </c>
      <c r="F1180" s="96">
        <v>46016</v>
      </c>
      <c r="G1180" s="96">
        <v>46198</v>
      </c>
      <c r="H1180" s="97">
        <v>10000000000</v>
      </c>
      <c r="I1180" s="98">
        <v>1.3</v>
      </c>
      <c r="J1180" s="104"/>
      <c r="K1180" s="100"/>
      <c r="L1180" s="100"/>
      <c r="M1180" s="112"/>
      <c r="N1180" s="100"/>
      <c r="O1180" s="100"/>
      <c r="P1180" s="102" t="str">
        <f t="shared" ca="1" si="18"/>
        <v>Matured</v>
      </c>
    </row>
    <row r="1181" spans="1:16" x14ac:dyDescent="0.25">
      <c r="A1181" s="95" t="s">
        <v>1363</v>
      </c>
      <c r="B1181" s="96">
        <v>46016</v>
      </c>
      <c r="C1181" s="21" t="s">
        <v>30</v>
      </c>
      <c r="D1181" s="70" t="s">
        <v>16</v>
      </c>
      <c r="E1181" s="70" t="s">
        <v>10</v>
      </c>
      <c r="F1181" s="96">
        <v>46016</v>
      </c>
      <c r="G1181" s="96">
        <v>46107</v>
      </c>
      <c r="H1181" s="97">
        <v>30000000</v>
      </c>
      <c r="I1181" s="98">
        <v>0.9</v>
      </c>
      <c r="J1181" s="104">
        <v>25400000</v>
      </c>
      <c r="K1181" s="100">
        <v>0.05</v>
      </c>
      <c r="L1181" s="100">
        <v>0.45</v>
      </c>
      <c r="M1181" s="112">
        <v>25400000</v>
      </c>
      <c r="N1181" s="100">
        <v>0.45</v>
      </c>
      <c r="O1181" s="100">
        <v>0.13208661417322834</v>
      </c>
      <c r="P1181" s="102" t="str">
        <f t="shared" ca="1" si="18"/>
        <v>Outstanding</v>
      </c>
    </row>
    <row r="1182" spans="1:16" x14ac:dyDescent="0.25">
      <c r="A1182" s="95" t="s">
        <v>1590</v>
      </c>
      <c r="B1182" s="96">
        <v>46016</v>
      </c>
      <c r="C1182" s="21" t="s">
        <v>30</v>
      </c>
      <c r="D1182" s="70" t="s">
        <v>16</v>
      </c>
      <c r="E1182" s="70" t="s">
        <v>11</v>
      </c>
      <c r="F1182" s="96">
        <v>46016</v>
      </c>
      <c r="G1182" s="96">
        <v>46198</v>
      </c>
      <c r="H1182" s="97">
        <v>30000000</v>
      </c>
      <c r="I1182" s="98">
        <v>1</v>
      </c>
      <c r="J1182" s="104"/>
      <c r="K1182" s="100"/>
      <c r="L1182" s="100"/>
      <c r="M1182" s="112"/>
      <c r="N1182" s="100"/>
      <c r="O1182" s="100"/>
      <c r="P1182" s="102" t="str">
        <f t="shared" ca="1" si="18"/>
        <v>Matured</v>
      </c>
    </row>
    <row r="1183" spans="1:16" x14ac:dyDescent="0.25">
      <c r="A1183" s="95" t="s">
        <v>831</v>
      </c>
      <c r="B1183" s="96">
        <v>46030</v>
      </c>
      <c r="C1183" s="21" t="s">
        <v>30</v>
      </c>
      <c r="D1183" s="70" t="s">
        <v>17</v>
      </c>
      <c r="E1183" s="70" t="s">
        <v>7</v>
      </c>
      <c r="F1183" s="96">
        <v>46030</v>
      </c>
      <c r="G1183" s="96">
        <v>46037</v>
      </c>
      <c r="H1183" s="97">
        <v>1440000000000</v>
      </c>
      <c r="I1183" s="98">
        <v>1</v>
      </c>
      <c r="J1183" s="104">
        <v>1503000000000</v>
      </c>
      <c r="K1183" s="100">
        <v>0.75</v>
      </c>
      <c r="L1183" s="100">
        <v>1</v>
      </c>
      <c r="M1183" s="112">
        <v>1440000000000</v>
      </c>
      <c r="N1183" s="100">
        <v>1</v>
      </c>
      <c r="O1183" s="100">
        <v>0.8684431137724552</v>
      </c>
      <c r="P1183" s="102" t="str">
        <f t="shared" ca="1" si="18"/>
        <v>Matured</v>
      </c>
    </row>
    <row r="1184" spans="1:16" x14ac:dyDescent="0.25">
      <c r="A1184" s="95" t="s">
        <v>832</v>
      </c>
      <c r="B1184" s="96">
        <v>46030</v>
      </c>
      <c r="C1184" s="21" t="s">
        <v>30</v>
      </c>
      <c r="D1184" s="70" t="s">
        <v>17</v>
      </c>
      <c r="E1184" s="70" t="s">
        <v>10</v>
      </c>
      <c r="F1184" s="96">
        <v>46030</v>
      </c>
      <c r="G1184" s="96">
        <v>46121</v>
      </c>
      <c r="H1184" s="97">
        <v>50000000000</v>
      </c>
      <c r="I1184" s="98">
        <v>1.1499999999999999</v>
      </c>
      <c r="J1184" s="104">
        <v>22700000000</v>
      </c>
      <c r="K1184" s="100">
        <v>0.4</v>
      </c>
      <c r="L1184" s="100">
        <v>1.1499999999999999</v>
      </c>
      <c r="M1184" s="112">
        <v>22700000000</v>
      </c>
      <c r="N1184" s="100">
        <v>1.1499999999999999</v>
      </c>
      <c r="O1184" s="100">
        <v>1.1400881057268724</v>
      </c>
      <c r="P1184" s="102" t="str">
        <f t="shared" ca="1" si="18"/>
        <v>Outstanding</v>
      </c>
    </row>
    <row r="1185" spans="1:16" x14ac:dyDescent="0.25">
      <c r="A1185" s="95" t="s">
        <v>833</v>
      </c>
      <c r="B1185" s="96">
        <v>46030</v>
      </c>
      <c r="C1185" s="21" t="s">
        <v>30</v>
      </c>
      <c r="D1185" s="70" t="s">
        <v>17</v>
      </c>
      <c r="E1185" s="70" t="s">
        <v>11</v>
      </c>
      <c r="F1185" s="96">
        <v>46030</v>
      </c>
      <c r="G1185" s="96">
        <v>46212</v>
      </c>
      <c r="H1185" s="97">
        <v>10000000000</v>
      </c>
      <c r="I1185" s="98">
        <v>1.3</v>
      </c>
      <c r="J1185" s="104">
        <v>1817000000</v>
      </c>
      <c r="K1185" s="100">
        <v>0.89</v>
      </c>
      <c r="L1185" s="100">
        <v>1.25</v>
      </c>
      <c r="M1185" s="112">
        <v>1817000000</v>
      </c>
      <c r="N1185" s="100">
        <v>1.25</v>
      </c>
      <c r="O1185" s="100">
        <v>0.95487066593285641</v>
      </c>
      <c r="P1185" s="102" t="str">
        <f t="shared" ca="1" si="18"/>
        <v>Outstanding</v>
      </c>
    </row>
    <row r="1186" spans="1:16" x14ac:dyDescent="0.25">
      <c r="A1186" s="95" t="s">
        <v>1364</v>
      </c>
      <c r="B1186" s="96">
        <v>46030</v>
      </c>
      <c r="C1186" s="21" t="s">
        <v>30</v>
      </c>
      <c r="D1186" s="70" t="s">
        <v>16</v>
      </c>
      <c r="E1186" s="70" t="s">
        <v>10</v>
      </c>
      <c r="F1186" s="96">
        <v>46030</v>
      </c>
      <c r="G1186" s="96">
        <v>46121</v>
      </c>
      <c r="H1186" s="97">
        <v>30000000</v>
      </c>
      <c r="I1186" s="98">
        <v>0.9</v>
      </c>
      <c r="J1186" s="104">
        <v>52600000</v>
      </c>
      <c r="K1186" s="100">
        <v>0.3</v>
      </c>
      <c r="L1186" s="100">
        <v>0.8</v>
      </c>
      <c r="M1186" s="112">
        <v>30000000</v>
      </c>
      <c r="N1186" s="100">
        <v>0.45</v>
      </c>
      <c r="O1186" s="100">
        <v>0.4834600760456273</v>
      </c>
      <c r="P1186" s="102" t="str">
        <f t="shared" ca="1" si="18"/>
        <v>Outstanding</v>
      </c>
    </row>
    <row r="1187" spans="1:16" x14ac:dyDescent="0.25">
      <c r="A1187" s="95" t="s">
        <v>1365</v>
      </c>
      <c r="B1187" s="96">
        <v>46030</v>
      </c>
      <c r="C1187" s="21" t="s">
        <v>30</v>
      </c>
      <c r="D1187" s="70" t="s">
        <v>16</v>
      </c>
      <c r="E1187" s="70" t="s">
        <v>11</v>
      </c>
      <c r="F1187" s="96">
        <v>46030</v>
      </c>
      <c r="G1187" s="96">
        <v>46212</v>
      </c>
      <c r="H1187" s="97">
        <v>30000000</v>
      </c>
      <c r="I1187" s="98">
        <v>1</v>
      </c>
      <c r="J1187" s="104">
        <v>65745000</v>
      </c>
      <c r="K1187" s="100">
        <v>0.01</v>
      </c>
      <c r="L1187" s="100">
        <v>0.99</v>
      </c>
      <c r="M1187" s="112">
        <v>30000000</v>
      </c>
      <c r="N1187" s="100">
        <v>0.89</v>
      </c>
      <c r="O1187" s="100">
        <v>0.65448323066392877</v>
      </c>
      <c r="P1187" s="102" t="str">
        <f t="shared" ca="1" si="18"/>
        <v>Outstanding</v>
      </c>
    </row>
    <row r="1188" spans="1:16" x14ac:dyDescent="0.25">
      <c r="A1188" s="95" t="s">
        <v>834</v>
      </c>
      <c r="B1188" s="96">
        <v>46037</v>
      </c>
      <c r="C1188" s="21" t="s">
        <v>30</v>
      </c>
      <c r="D1188" s="70" t="s">
        <v>17</v>
      </c>
      <c r="E1188" s="70" t="s">
        <v>7</v>
      </c>
      <c r="F1188" s="96">
        <v>46037</v>
      </c>
      <c r="G1188" s="96">
        <v>46044</v>
      </c>
      <c r="H1188" s="97">
        <v>1440000000000</v>
      </c>
      <c r="I1188" s="98">
        <v>1</v>
      </c>
      <c r="J1188" s="104">
        <v>1734000000000</v>
      </c>
      <c r="K1188" s="100">
        <v>0.75</v>
      </c>
      <c r="L1188" s="100">
        <v>1</v>
      </c>
      <c r="M1188" s="112">
        <v>1440000000000</v>
      </c>
      <c r="N1188" s="100">
        <v>0.95</v>
      </c>
      <c r="O1188" s="100">
        <v>0.8612629757785466</v>
      </c>
      <c r="P1188" s="102" t="str">
        <f t="shared" ca="1" si="18"/>
        <v>Matured</v>
      </c>
    </row>
    <row r="1189" spans="1:16" x14ac:dyDescent="0.25">
      <c r="A1189" s="95" t="s">
        <v>835</v>
      </c>
      <c r="B1189" s="96">
        <v>46037</v>
      </c>
      <c r="C1189" s="21" t="s">
        <v>30</v>
      </c>
      <c r="D1189" s="70" t="s">
        <v>17</v>
      </c>
      <c r="E1189" s="70" t="s">
        <v>10</v>
      </c>
      <c r="F1189" s="96">
        <v>46037</v>
      </c>
      <c r="G1189" s="96">
        <v>46128</v>
      </c>
      <c r="H1189" s="97">
        <v>50000000000</v>
      </c>
      <c r="I1189" s="98">
        <v>1.1499999999999999</v>
      </c>
      <c r="J1189" s="104">
        <v>6300000000</v>
      </c>
      <c r="K1189" s="100">
        <v>0.5</v>
      </c>
      <c r="L1189" s="100">
        <v>1.1399999999999999</v>
      </c>
      <c r="M1189" s="112">
        <v>6300000000</v>
      </c>
      <c r="N1189" s="100">
        <v>1.1399999999999999</v>
      </c>
      <c r="O1189" s="100">
        <v>1.0079365079365079</v>
      </c>
      <c r="P1189" s="102" t="str">
        <f t="shared" ca="1" si="18"/>
        <v>Outstanding</v>
      </c>
    </row>
    <row r="1190" spans="1:16" x14ac:dyDescent="0.25">
      <c r="A1190" s="95" t="s">
        <v>836</v>
      </c>
      <c r="B1190" s="96">
        <v>46037</v>
      </c>
      <c r="C1190" s="21" t="s">
        <v>30</v>
      </c>
      <c r="D1190" s="70" t="s">
        <v>17</v>
      </c>
      <c r="E1190" s="70" t="s">
        <v>11</v>
      </c>
      <c r="F1190" s="96">
        <v>46037</v>
      </c>
      <c r="G1190" s="96">
        <v>46219</v>
      </c>
      <c r="H1190" s="97">
        <v>10000000000</v>
      </c>
      <c r="I1190" s="98">
        <v>1.3</v>
      </c>
      <c r="J1190" s="104">
        <v>4200000000</v>
      </c>
      <c r="K1190" s="100">
        <v>1.3</v>
      </c>
      <c r="L1190" s="100">
        <v>1.3</v>
      </c>
      <c r="M1190" s="112">
        <v>4200000000</v>
      </c>
      <c r="N1190" s="100">
        <v>1.3</v>
      </c>
      <c r="O1190" s="100">
        <v>1.3</v>
      </c>
      <c r="P1190" s="102" t="str">
        <f t="shared" ca="1" si="18"/>
        <v>Outstanding</v>
      </c>
    </row>
    <row r="1191" spans="1:16" x14ac:dyDescent="0.25">
      <c r="A1191" s="95" t="s">
        <v>1366</v>
      </c>
      <c r="B1191" s="96">
        <v>46037</v>
      </c>
      <c r="C1191" s="21" t="s">
        <v>30</v>
      </c>
      <c r="D1191" s="70" t="s">
        <v>16</v>
      </c>
      <c r="E1191" s="70" t="s">
        <v>10</v>
      </c>
      <c r="F1191" s="96">
        <v>46037</v>
      </c>
      <c r="G1191" s="96">
        <v>46128</v>
      </c>
      <c r="H1191" s="97">
        <v>30000000</v>
      </c>
      <c r="I1191" s="98">
        <v>0.9</v>
      </c>
      <c r="J1191" s="104">
        <v>58000000</v>
      </c>
      <c r="K1191" s="100">
        <v>0.01</v>
      </c>
      <c r="L1191" s="100">
        <v>0.5</v>
      </c>
      <c r="M1191" s="112">
        <v>30000000</v>
      </c>
      <c r="N1191" s="100">
        <v>0.28999999999999998</v>
      </c>
      <c r="O1191" s="100">
        <v>0.25068965517241376</v>
      </c>
      <c r="P1191" s="102" t="str">
        <f t="shared" ca="1" si="18"/>
        <v>Outstanding</v>
      </c>
    </row>
    <row r="1192" spans="1:16" x14ac:dyDescent="0.25">
      <c r="A1192" s="95" t="s">
        <v>1367</v>
      </c>
      <c r="B1192" s="96">
        <v>46037</v>
      </c>
      <c r="C1192" s="21" t="s">
        <v>30</v>
      </c>
      <c r="D1192" s="70" t="s">
        <v>16</v>
      </c>
      <c r="E1192" s="70" t="s">
        <v>11</v>
      </c>
      <c r="F1192" s="96">
        <v>46037</v>
      </c>
      <c r="G1192" s="96">
        <v>46219</v>
      </c>
      <c r="H1192" s="97">
        <v>30000000</v>
      </c>
      <c r="I1192" s="98">
        <v>1</v>
      </c>
      <c r="J1192" s="104">
        <v>60450000</v>
      </c>
      <c r="K1192" s="100">
        <v>0.01</v>
      </c>
      <c r="L1192" s="100">
        <v>1</v>
      </c>
      <c r="M1192" s="112">
        <v>30000000</v>
      </c>
      <c r="N1192" s="100">
        <v>0.69</v>
      </c>
      <c r="O1192" s="100">
        <v>0.57700578990901574</v>
      </c>
      <c r="P1192" s="102" t="str">
        <f t="shared" ca="1" si="18"/>
        <v>Outstanding</v>
      </c>
    </row>
    <row r="1193" spans="1:16" x14ac:dyDescent="0.25">
      <c r="A1193" s="95" t="s">
        <v>837</v>
      </c>
      <c r="B1193" s="96">
        <v>46044</v>
      </c>
      <c r="C1193" s="21" t="s">
        <v>30</v>
      </c>
      <c r="D1193" s="70" t="s">
        <v>17</v>
      </c>
      <c r="E1193" s="70" t="s">
        <v>7</v>
      </c>
      <c r="F1193" s="96">
        <v>46044</v>
      </c>
      <c r="G1193" s="96">
        <v>46051</v>
      </c>
      <c r="H1193" s="97">
        <v>1440000000000</v>
      </c>
      <c r="I1193" s="98">
        <v>1</v>
      </c>
      <c r="J1193" s="104">
        <v>1792000000000</v>
      </c>
      <c r="K1193" s="100">
        <v>0.6</v>
      </c>
      <c r="L1193" s="100">
        <v>0.95</v>
      </c>
      <c r="M1193" s="112">
        <v>1440000000000</v>
      </c>
      <c r="N1193" s="100">
        <v>0.85</v>
      </c>
      <c r="O1193" s="100">
        <v>0.81034040178571431</v>
      </c>
      <c r="P1193" s="102" t="str">
        <f t="shared" ca="1" si="18"/>
        <v>Matured</v>
      </c>
    </row>
    <row r="1194" spans="1:16" x14ac:dyDescent="0.25">
      <c r="A1194" s="95" t="s">
        <v>838</v>
      </c>
      <c r="B1194" s="96">
        <v>46044</v>
      </c>
      <c r="C1194" s="21" t="s">
        <v>30</v>
      </c>
      <c r="D1194" s="70" t="s">
        <v>17</v>
      </c>
      <c r="E1194" s="70" t="s">
        <v>10</v>
      </c>
      <c r="F1194" s="96">
        <v>46044</v>
      </c>
      <c r="G1194" s="96">
        <v>46135</v>
      </c>
      <c r="H1194" s="97">
        <v>50000000000</v>
      </c>
      <c r="I1194" s="98">
        <v>1.1499999999999999</v>
      </c>
      <c r="J1194" s="104">
        <v>5000000000</v>
      </c>
      <c r="K1194" s="100">
        <v>1.1399999999999999</v>
      </c>
      <c r="L1194" s="100">
        <v>1.1399999999999999</v>
      </c>
      <c r="M1194" s="112">
        <v>5000000000</v>
      </c>
      <c r="N1194" s="100">
        <v>1.1399999999999999</v>
      </c>
      <c r="O1194" s="100">
        <v>1.1400000000000001</v>
      </c>
      <c r="P1194" s="102" t="str">
        <f t="shared" ca="1" si="18"/>
        <v>Outstanding</v>
      </c>
    </row>
    <row r="1195" spans="1:16" x14ac:dyDescent="0.25">
      <c r="A1195" s="95" t="s">
        <v>1592</v>
      </c>
      <c r="B1195" s="96">
        <v>46044</v>
      </c>
      <c r="C1195" s="21" t="s">
        <v>30</v>
      </c>
      <c r="D1195" s="70" t="s">
        <v>17</v>
      </c>
      <c r="E1195" s="70" t="s">
        <v>11</v>
      </c>
      <c r="F1195" s="96">
        <v>46044</v>
      </c>
      <c r="G1195" s="96">
        <v>46226</v>
      </c>
      <c r="H1195" s="97">
        <v>10000000000</v>
      </c>
      <c r="I1195" s="98">
        <v>1.3</v>
      </c>
      <c r="J1195" s="104"/>
      <c r="K1195" s="100"/>
      <c r="L1195" s="100"/>
      <c r="M1195" s="112"/>
      <c r="N1195" s="100"/>
      <c r="O1195" s="100"/>
      <c r="P1195" s="102" t="str">
        <f t="shared" ca="1" si="18"/>
        <v>Matured</v>
      </c>
    </row>
    <row r="1196" spans="1:16" x14ac:dyDescent="0.25">
      <c r="A1196" s="95" t="s">
        <v>1368</v>
      </c>
      <c r="B1196" s="96">
        <v>46044</v>
      </c>
      <c r="C1196" s="21" t="s">
        <v>30</v>
      </c>
      <c r="D1196" s="70" t="s">
        <v>16</v>
      </c>
      <c r="E1196" s="70" t="s">
        <v>10</v>
      </c>
      <c r="F1196" s="96">
        <v>46044</v>
      </c>
      <c r="G1196" s="96">
        <v>46135</v>
      </c>
      <c r="H1196" s="97">
        <v>30000000</v>
      </c>
      <c r="I1196" s="98">
        <v>0.9</v>
      </c>
      <c r="J1196" s="104">
        <v>43500000</v>
      </c>
      <c r="K1196" s="100">
        <v>0.16</v>
      </c>
      <c r="L1196" s="100">
        <v>0.4</v>
      </c>
      <c r="M1196" s="112">
        <v>30000000</v>
      </c>
      <c r="N1196" s="100">
        <v>0.2</v>
      </c>
      <c r="O1196" s="100">
        <v>0.19494252873563223</v>
      </c>
      <c r="P1196" s="102" t="str">
        <f t="shared" ca="1" si="18"/>
        <v>Outstanding</v>
      </c>
    </row>
    <row r="1197" spans="1:16" x14ac:dyDescent="0.25">
      <c r="A1197" s="95" t="s">
        <v>1369</v>
      </c>
      <c r="B1197" s="96">
        <v>46044</v>
      </c>
      <c r="C1197" s="21" t="s">
        <v>30</v>
      </c>
      <c r="D1197" s="70" t="s">
        <v>16</v>
      </c>
      <c r="E1197" s="70" t="s">
        <v>11</v>
      </c>
      <c r="F1197" s="96">
        <v>46044</v>
      </c>
      <c r="G1197" s="96">
        <v>46226</v>
      </c>
      <c r="H1197" s="97">
        <v>30000000</v>
      </c>
      <c r="I1197" s="98">
        <v>1</v>
      </c>
      <c r="J1197" s="104">
        <v>58650000</v>
      </c>
      <c r="K1197" s="100">
        <v>0.36</v>
      </c>
      <c r="L1197" s="100">
        <v>1</v>
      </c>
      <c r="M1197" s="112">
        <v>30000000</v>
      </c>
      <c r="N1197" s="100">
        <v>0.6</v>
      </c>
      <c r="O1197" s="100">
        <v>0.52787723785166241</v>
      </c>
      <c r="P1197" s="102" t="str">
        <f t="shared" ca="1" si="18"/>
        <v>Outstanding</v>
      </c>
    </row>
    <row r="1198" spans="1:16" x14ac:dyDescent="0.25">
      <c r="A1198" s="95" t="s">
        <v>848</v>
      </c>
      <c r="B1198" s="96">
        <v>46050</v>
      </c>
      <c r="C1198" s="113" t="s">
        <v>31</v>
      </c>
      <c r="D1198" s="70" t="s">
        <v>17</v>
      </c>
      <c r="E1198" s="70" t="s">
        <v>15</v>
      </c>
      <c r="F1198" s="96">
        <v>46052</v>
      </c>
      <c r="G1198" s="96">
        <v>46417</v>
      </c>
      <c r="H1198" s="97" t="s">
        <v>35</v>
      </c>
      <c r="I1198" s="98">
        <v>3</v>
      </c>
      <c r="J1198" s="104">
        <v>104000000000</v>
      </c>
      <c r="K1198" s="100">
        <v>3.25</v>
      </c>
      <c r="L1198" s="100">
        <v>4.2</v>
      </c>
      <c r="M1198" s="104">
        <v>64000000000</v>
      </c>
      <c r="N1198" s="100"/>
      <c r="O1198" s="100">
        <v>3.697115384615385</v>
      </c>
      <c r="P1198" s="102" t="str">
        <f t="shared" ca="1" si="18"/>
        <v>Outstanding</v>
      </c>
    </row>
    <row r="1199" spans="1:16" x14ac:dyDescent="0.25">
      <c r="A1199" s="95" t="s">
        <v>849</v>
      </c>
      <c r="B1199" s="96">
        <v>46050</v>
      </c>
      <c r="C1199" s="113" t="s">
        <v>31</v>
      </c>
      <c r="D1199" s="70" t="s">
        <v>17</v>
      </c>
      <c r="E1199" s="70" t="s">
        <v>19</v>
      </c>
      <c r="F1199" s="96">
        <v>46052</v>
      </c>
      <c r="G1199" s="96">
        <v>47148</v>
      </c>
      <c r="H1199" s="97" t="s">
        <v>35</v>
      </c>
      <c r="I1199" s="98">
        <v>3.7</v>
      </c>
      <c r="J1199" s="104">
        <v>90000000000</v>
      </c>
      <c r="K1199" s="100">
        <v>4.4000000000000004</v>
      </c>
      <c r="L1199" s="100">
        <v>5.3</v>
      </c>
      <c r="M1199" s="104">
        <v>50000000000</v>
      </c>
      <c r="N1199" s="100"/>
      <c r="O1199" s="100">
        <v>4.7666666666666666</v>
      </c>
      <c r="P1199" s="102" t="str">
        <f t="shared" ca="1" si="18"/>
        <v>Outstanding</v>
      </c>
    </row>
    <row r="1200" spans="1:16" x14ac:dyDescent="0.25">
      <c r="A1200" s="95" t="s">
        <v>850</v>
      </c>
      <c r="B1200" s="96">
        <v>46050</v>
      </c>
      <c r="C1200" s="113" t="s">
        <v>31</v>
      </c>
      <c r="D1200" s="70" t="s">
        <v>16</v>
      </c>
      <c r="E1200" s="70" t="s">
        <v>15</v>
      </c>
      <c r="F1200" s="96">
        <v>46052</v>
      </c>
      <c r="G1200" s="96">
        <v>46417</v>
      </c>
      <c r="H1200" s="97" t="s">
        <v>35</v>
      </c>
      <c r="I1200" s="98">
        <v>2.7</v>
      </c>
      <c r="J1200" s="104">
        <v>41200000</v>
      </c>
      <c r="K1200" s="100">
        <v>2.7</v>
      </c>
      <c r="L1200" s="100">
        <v>3.5</v>
      </c>
      <c r="M1200" s="112">
        <v>6200000</v>
      </c>
      <c r="N1200" s="100"/>
      <c r="O1200" s="100">
        <v>3.2004854368932039</v>
      </c>
      <c r="P1200" s="102" t="str">
        <f t="shared" ca="1" si="18"/>
        <v>Outstanding</v>
      </c>
    </row>
    <row r="1201" spans="1:16" x14ac:dyDescent="0.25">
      <c r="A1201" s="95" t="s">
        <v>851</v>
      </c>
      <c r="B1201" s="96">
        <v>46050</v>
      </c>
      <c r="C1201" s="113" t="s">
        <v>31</v>
      </c>
      <c r="D1201" s="70" t="s">
        <v>16</v>
      </c>
      <c r="E1201" s="70" t="s">
        <v>19</v>
      </c>
      <c r="F1201" s="96">
        <v>46052</v>
      </c>
      <c r="G1201" s="96">
        <v>47148</v>
      </c>
      <c r="H1201" s="97" t="s">
        <v>35</v>
      </c>
      <c r="I1201" s="98">
        <v>3.5</v>
      </c>
      <c r="J1201" s="104">
        <v>111700000</v>
      </c>
      <c r="K1201" s="100">
        <v>3.5</v>
      </c>
      <c r="L1201" s="100">
        <v>4.5</v>
      </c>
      <c r="M1201" s="112">
        <v>104200000</v>
      </c>
      <c r="N1201" s="100"/>
      <c r="O1201" s="100">
        <v>3.6141450313339303</v>
      </c>
      <c r="P1201" s="102" t="str">
        <f t="shared" ca="1" si="18"/>
        <v>Outstanding</v>
      </c>
    </row>
    <row r="1202" spans="1:16" x14ac:dyDescent="0.25">
      <c r="A1202" s="95" t="s">
        <v>852</v>
      </c>
      <c r="B1202" s="96">
        <v>46050</v>
      </c>
      <c r="C1202" s="113" t="s">
        <v>31</v>
      </c>
      <c r="D1202" s="70" t="s">
        <v>16</v>
      </c>
      <c r="E1202" s="70" t="s">
        <v>389</v>
      </c>
      <c r="F1202" s="96">
        <v>46052</v>
      </c>
      <c r="G1202" s="96">
        <v>51531</v>
      </c>
      <c r="H1202" s="97" t="s">
        <v>35</v>
      </c>
      <c r="I1202" s="98">
        <v>4.5999999999999996</v>
      </c>
      <c r="J1202" s="104">
        <v>52000000</v>
      </c>
      <c r="K1202" s="100">
        <v>5.35</v>
      </c>
      <c r="L1202" s="100">
        <v>5.55</v>
      </c>
      <c r="M1202" s="104">
        <v>52000000</v>
      </c>
      <c r="N1202" s="100"/>
      <c r="O1202" s="100">
        <v>5.368269230769231</v>
      </c>
      <c r="P1202" s="102" t="str">
        <f t="shared" ca="1" si="18"/>
        <v>Outstanding</v>
      </c>
    </row>
    <row r="1203" spans="1:16" x14ac:dyDescent="0.25">
      <c r="A1203" s="95" t="s">
        <v>839</v>
      </c>
      <c r="B1203" s="96">
        <v>46051</v>
      </c>
      <c r="C1203" s="21" t="s">
        <v>30</v>
      </c>
      <c r="D1203" s="70" t="s">
        <v>17</v>
      </c>
      <c r="E1203" s="70" t="s">
        <v>7</v>
      </c>
      <c r="F1203" s="96">
        <v>46051</v>
      </c>
      <c r="G1203" s="96">
        <v>46058</v>
      </c>
      <c r="H1203" s="97">
        <v>1540000000000</v>
      </c>
      <c r="I1203" s="98">
        <v>1</v>
      </c>
      <c r="J1203" s="104">
        <v>1579000000000</v>
      </c>
      <c r="K1203" s="100">
        <v>0.75</v>
      </c>
      <c r="L1203" s="100">
        <v>0.9</v>
      </c>
      <c r="M1203" s="112">
        <v>1540000000000</v>
      </c>
      <c r="N1203" s="100">
        <v>0.89</v>
      </c>
      <c r="O1203" s="100">
        <v>0.79707409753008229</v>
      </c>
      <c r="P1203" s="102" t="str">
        <f t="shared" ca="1" si="18"/>
        <v>Matured</v>
      </c>
    </row>
    <row r="1204" spans="1:16" x14ac:dyDescent="0.25">
      <c r="A1204" s="95" t="s">
        <v>840</v>
      </c>
      <c r="B1204" s="96">
        <v>46051</v>
      </c>
      <c r="C1204" s="21" t="s">
        <v>30</v>
      </c>
      <c r="D1204" s="70" t="s">
        <v>17</v>
      </c>
      <c r="E1204" s="70" t="s">
        <v>10</v>
      </c>
      <c r="F1204" s="96">
        <v>46051</v>
      </c>
      <c r="G1204" s="96">
        <v>46142</v>
      </c>
      <c r="H1204" s="97">
        <v>50000000000</v>
      </c>
      <c r="I1204" s="98">
        <v>1.1499999999999999</v>
      </c>
      <c r="J1204" s="104">
        <v>5000000000</v>
      </c>
      <c r="K1204" s="100">
        <v>1.1399999999999999</v>
      </c>
      <c r="L1204" s="100">
        <v>1.1399999999999999</v>
      </c>
      <c r="M1204" s="112">
        <v>5000000000</v>
      </c>
      <c r="N1204" s="100">
        <v>1.1399999999999999</v>
      </c>
      <c r="O1204" s="100">
        <v>1.1400000000000001</v>
      </c>
      <c r="P1204" s="102" t="str">
        <f t="shared" ca="1" si="18"/>
        <v>Outstanding</v>
      </c>
    </row>
    <row r="1205" spans="1:16" x14ac:dyDescent="0.25">
      <c r="A1205" s="95" t="s">
        <v>1593</v>
      </c>
      <c r="B1205" s="96">
        <v>46051</v>
      </c>
      <c r="C1205" s="21" t="s">
        <v>30</v>
      </c>
      <c r="D1205" s="70" t="s">
        <v>17</v>
      </c>
      <c r="E1205" s="70" t="s">
        <v>11</v>
      </c>
      <c r="F1205" s="96">
        <v>46051</v>
      </c>
      <c r="G1205" s="96">
        <v>46233</v>
      </c>
      <c r="H1205" s="97">
        <v>10000000000</v>
      </c>
      <c r="I1205" s="98">
        <v>1.3</v>
      </c>
      <c r="J1205" s="104"/>
      <c r="K1205" s="100"/>
      <c r="L1205" s="100"/>
      <c r="M1205" s="112"/>
      <c r="N1205" s="100"/>
      <c r="O1205" s="100"/>
      <c r="P1205" s="102" t="str">
        <f t="shared" ca="1" si="18"/>
        <v>Matured</v>
      </c>
    </row>
    <row r="1206" spans="1:16" x14ac:dyDescent="0.25">
      <c r="A1206" s="95" t="s">
        <v>1370</v>
      </c>
      <c r="B1206" s="96">
        <v>46051</v>
      </c>
      <c r="C1206" s="21" t="s">
        <v>30</v>
      </c>
      <c r="D1206" s="70" t="s">
        <v>16</v>
      </c>
      <c r="E1206" s="70" t="s">
        <v>10</v>
      </c>
      <c r="F1206" s="96">
        <v>46051</v>
      </c>
      <c r="G1206" s="96">
        <v>46142</v>
      </c>
      <c r="H1206" s="97">
        <v>30000000</v>
      </c>
      <c r="I1206" s="98">
        <v>0.9</v>
      </c>
      <c r="J1206" s="104">
        <v>41500000</v>
      </c>
      <c r="K1206" s="100">
        <v>0.1</v>
      </c>
      <c r="L1206" s="100">
        <v>0.2</v>
      </c>
      <c r="M1206" s="112">
        <v>30000000</v>
      </c>
      <c r="N1206" s="100">
        <v>0.18</v>
      </c>
      <c r="O1206" s="100">
        <v>0.1375903614457831</v>
      </c>
      <c r="P1206" s="102" t="str">
        <f t="shared" ca="1" si="18"/>
        <v>Outstanding</v>
      </c>
    </row>
    <row r="1207" spans="1:16" x14ac:dyDescent="0.25">
      <c r="A1207" s="95" t="s">
        <v>1371</v>
      </c>
      <c r="B1207" s="96">
        <v>46051</v>
      </c>
      <c r="C1207" s="21" t="s">
        <v>30</v>
      </c>
      <c r="D1207" s="70" t="s">
        <v>16</v>
      </c>
      <c r="E1207" s="70" t="s">
        <v>11</v>
      </c>
      <c r="F1207" s="96">
        <v>46051</v>
      </c>
      <c r="G1207" s="96">
        <v>46233</v>
      </c>
      <c r="H1207" s="97">
        <v>30000000</v>
      </c>
      <c r="I1207" s="98">
        <v>1</v>
      </c>
      <c r="J1207" s="104">
        <v>48550000</v>
      </c>
      <c r="K1207" s="100">
        <v>0.28999999999999998</v>
      </c>
      <c r="L1207" s="100">
        <v>1</v>
      </c>
      <c r="M1207" s="112">
        <v>30000000</v>
      </c>
      <c r="N1207" s="100">
        <v>0.5</v>
      </c>
      <c r="O1207" s="100">
        <v>0.40102986611740465</v>
      </c>
      <c r="P1207" s="102" t="str">
        <f t="shared" ca="1" si="18"/>
        <v>Outstanding</v>
      </c>
    </row>
    <row r="1208" spans="1:16" x14ac:dyDescent="0.25">
      <c r="A1208" s="95" t="s">
        <v>841</v>
      </c>
      <c r="B1208" s="96">
        <v>46058</v>
      </c>
      <c r="C1208" s="21" t="s">
        <v>30</v>
      </c>
      <c r="D1208" s="70" t="s">
        <v>17</v>
      </c>
      <c r="E1208" s="70" t="s">
        <v>7</v>
      </c>
      <c r="F1208" s="96">
        <v>46058</v>
      </c>
      <c r="G1208" s="96">
        <v>46065</v>
      </c>
      <c r="H1208" s="97">
        <v>1540000000000</v>
      </c>
      <c r="I1208" s="98">
        <v>1</v>
      </c>
      <c r="J1208" s="104">
        <v>1566000000000</v>
      </c>
      <c r="K1208" s="100">
        <v>0.7</v>
      </c>
      <c r="L1208" s="100">
        <v>0.89</v>
      </c>
      <c r="M1208" s="112">
        <v>1540000000000</v>
      </c>
      <c r="N1208" s="100">
        <v>0.89</v>
      </c>
      <c r="O1208" s="100">
        <v>0.79254789272030646</v>
      </c>
      <c r="P1208" s="102" t="str">
        <f t="shared" ca="1" si="18"/>
        <v>Matured</v>
      </c>
    </row>
    <row r="1209" spans="1:16" x14ac:dyDescent="0.25">
      <c r="A1209" s="95" t="s">
        <v>842</v>
      </c>
      <c r="B1209" s="96">
        <v>46058</v>
      </c>
      <c r="C1209" s="21" t="s">
        <v>30</v>
      </c>
      <c r="D1209" s="70" t="s">
        <v>17</v>
      </c>
      <c r="E1209" s="70" t="s">
        <v>10</v>
      </c>
      <c r="F1209" s="96">
        <v>46058</v>
      </c>
      <c r="G1209" s="96">
        <v>46149</v>
      </c>
      <c r="H1209" s="97">
        <v>50000000000</v>
      </c>
      <c r="I1209" s="98">
        <v>1.1499999999999999</v>
      </c>
      <c r="J1209" s="104">
        <v>5000000000</v>
      </c>
      <c r="K1209" s="100">
        <v>1.1399999999999999</v>
      </c>
      <c r="L1209" s="100">
        <v>1.1399999999999999</v>
      </c>
      <c r="M1209" s="112">
        <v>5000000000</v>
      </c>
      <c r="N1209" s="100">
        <v>1.1399999999999999</v>
      </c>
      <c r="O1209" s="100">
        <v>1.1400000000000001</v>
      </c>
      <c r="P1209" s="102" t="str">
        <f t="shared" ca="1" si="18"/>
        <v>Outstanding</v>
      </c>
    </row>
    <row r="1210" spans="1:16" x14ac:dyDescent="0.25">
      <c r="A1210" s="95" t="s">
        <v>1594</v>
      </c>
      <c r="B1210" s="96">
        <v>46058</v>
      </c>
      <c r="C1210" s="21" t="s">
        <v>30</v>
      </c>
      <c r="D1210" s="70" t="s">
        <v>17</v>
      </c>
      <c r="E1210" s="70" t="s">
        <v>11</v>
      </c>
      <c r="F1210" s="96">
        <v>46058</v>
      </c>
      <c r="G1210" s="96">
        <v>46240</v>
      </c>
      <c r="H1210" s="97">
        <v>10000000000</v>
      </c>
      <c r="I1210" s="98">
        <v>1.3</v>
      </c>
      <c r="J1210" s="104"/>
      <c r="K1210" s="100"/>
      <c r="L1210" s="100"/>
      <c r="M1210" s="112"/>
      <c r="N1210" s="100"/>
      <c r="O1210" s="100"/>
      <c r="P1210" s="102" t="str">
        <f t="shared" ca="1" si="18"/>
        <v>Matured</v>
      </c>
    </row>
    <row r="1211" spans="1:16" x14ac:dyDescent="0.25">
      <c r="A1211" s="95" t="s">
        <v>1372</v>
      </c>
      <c r="B1211" s="96">
        <v>46058</v>
      </c>
      <c r="C1211" s="21" t="s">
        <v>30</v>
      </c>
      <c r="D1211" s="70" t="s">
        <v>16</v>
      </c>
      <c r="E1211" s="70" t="s">
        <v>10</v>
      </c>
      <c r="F1211" s="96">
        <v>46058</v>
      </c>
      <c r="G1211" s="96">
        <v>46149</v>
      </c>
      <c r="H1211" s="97">
        <v>25000000</v>
      </c>
      <c r="I1211" s="98">
        <v>0.9</v>
      </c>
      <c r="J1211" s="104">
        <v>37100000</v>
      </c>
      <c r="K1211" s="100">
        <v>0.11</v>
      </c>
      <c r="L1211" s="100">
        <v>0.17</v>
      </c>
      <c r="M1211" s="112">
        <v>25000000</v>
      </c>
      <c r="N1211" s="100">
        <v>0.17</v>
      </c>
      <c r="O1211" s="100">
        <v>0.13118598382749327</v>
      </c>
      <c r="P1211" s="102" t="str">
        <f t="shared" ca="1" si="18"/>
        <v>Outstanding</v>
      </c>
    </row>
    <row r="1212" spans="1:16" x14ac:dyDescent="0.25">
      <c r="A1212" s="95" t="s">
        <v>1373</v>
      </c>
      <c r="B1212" s="96">
        <v>46058</v>
      </c>
      <c r="C1212" s="21" t="s">
        <v>30</v>
      </c>
      <c r="D1212" s="70" t="s">
        <v>16</v>
      </c>
      <c r="E1212" s="70" t="s">
        <v>11</v>
      </c>
      <c r="F1212" s="96">
        <v>46058</v>
      </c>
      <c r="G1212" s="96">
        <v>46240</v>
      </c>
      <c r="H1212" s="97">
        <v>25000000</v>
      </c>
      <c r="I1212" s="98">
        <v>1</v>
      </c>
      <c r="J1212" s="104">
        <v>51250000</v>
      </c>
      <c r="K1212" s="100">
        <v>0.28999999999999998</v>
      </c>
      <c r="L1212" s="100">
        <v>1</v>
      </c>
      <c r="M1212" s="112">
        <v>25000000</v>
      </c>
      <c r="N1212" s="100">
        <v>0.4</v>
      </c>
      <c r="O1212" s="100">
        <v>0.36995121951219512</v>
      </c>
      <c r="P1212" s="102" t="str">
        <f t="shared" ca="1" si="18"/>
        <v>Outstanding</v>
      </c>
    </row>
    <row r="1213" spans="1:16" x14ac:dyDescent="0.25">
      <c r="A1213" s="95" t="s">
        <v>843</v>
      </c>
      <c r="B1213" s="96">
        <v>46065</v>
      </c>
      <c r="C1213" s="21" t="s">
        <v>30</v>
      </c>
      <c r="D1213" s="70" t="s">
        <v>17</v>
      </c>
      <c r="E1213" s="70" t="s">
        <v>7</v>
      </c>
      <c r="F1213" s="96">
        <v>46065</v>
      </c>
      <c r="G1213" s="96">
        <v>46072</v>
      </c>
      <c r="H1213" s="97">
        <v>1540000000000</v>
      </c>
      <c r="I1213" s="98">
        <v>1</v>
      </c>
      <c r="J1213" s="104">
        <v>1673000000000</v>
      </c>
      <c r="K1213" s="100">
        <v>0.69</v>
      </c>
      <c r="L1213" s="100">
        <v>0.85</v>
      </c>
      <c r="M1213" s="112">
        <v>1540000000000</v>
      </c>
      <c r="N1213" s="100">
        <v>0.83</v>
      </c>
      <c r="O1213" s="100">
        <v>0.78800358637178725</v>
      </c>
      <c r="P1213" s="102" t="str">
        <f t="shared" ca="1" si="18"/>
        <v>Matured</v>
      </c>
    </row>
    <row r="1214" spans="1:16" x14ac:dyDescent="0.25">
      <c r="A1214" s="95" t="s">
        <v>844</v>
      </c>
      <c r="B1214" s="96">
        <v>46065</v>
      </c>
      <c r="C1214" s="21" t="s">
        <v>30</v>
      </c>
      <c r="D1214" s="70" t="s">
        <v>17</v>
      </c>
      <c r="E1214" s="70" t="s">
        <v>10</v>
      </c>
      <c r="F1214" s="96">
        <v>46065</v>
      </c>
      <c r="G1214" s="96">
        <v>46156</v>
      </c>
      <c r="H1214" s="97">
        <v>50000000000</v>
      </c>
      <c r="I1214" s="98">
        <v>1.1499999999999999</v>
      </c>
      <c r="J1214" s="104">
        <v>25000000000</v>
      </c>
      <c r="K1214" s="100">
        <v>1.1399999999999999</v>
      </c>
      <c r="L1214" s="100">
        <v>1.1499999999999999</v>
      </c>
      <c r="M1214" s="112">
        <v>25000000000</v>
      </c>
      <c r="N1214" s="100">
        <v>1.1499999999999999</v>
      </c>
      <c r="O1214" s="100">
        <v>1.1480000000000001</v>
      </c>
      <c r="P1214" s="102" t="str">
        <f t="shared" ca="1" si="18"/>
        <v>Outstanding</v>
      </c>
    </row>
    <row r="1215" spans="1:16" x14ac:dyDescent="0.25">
      <c r="A1215" s="95" t="s">
        <v>845</v>
      </c>
      <c r="B1215" s="96">
        <v>46065</v>
      </c>
      <c r="C1215" s="21" t="s">
        <v>30</v>
      </c>
      <c r="D1215" s="70" t="s">
        <v>17</v>
      </c>
      <c r="E1215" s="70" t="s">
        <v>11</v>
      </c>
      <c r="F1215" s="96">
        <v>46065</v>
      </c>
      <c r="G1215" s="96">
        <v>46247</v>
      </c>
      <c r="H1215" s="97">
        <v>10000000000</v>
      </c>
      <c r="I1215" s="98">
        <v>1.3</v>
      </c>
      <c r="J1215" s="104">
        <v>200000000</v>
      </c>
      <c r="K1215" s="100">
        <v>1.2</v>
      </c>
      <c r="L1215" s="100">
        <v>1.2</v>
      </c>
      <c r="M1215" s="112">
        <v>200000000</v>
      </c>
      <c r="N1215" s="100">
        <v>1.2</v>
      </c>
      <c r="O1215" s="100">
        <v>1.2</v>
      </c>
      <c r="P1215" s="102" t="str">
        <f t="shared" ca="1" si="18"/>
        <v>Outstanding</v>
      </c>
    </row>
    <row r="1216" spans="1:16" x14ac:dyDescent="0.25">
      <c r="A1216" s="95" t="s">
        <v>1374</v>
      </c>
      <c r="B1216" s="96">
        <v>46065</v>
      </c>
      <c r="C1216" s="21" t="s">
        <v>30</v>
      </c>
      <c r="D1216" s="70" t="s">
        <v>16</v>
      </c>
      <c r="E1216" s="70" t="s">
        <v>10</v>
      </c>
      <c r="F1216" s="96">
        <v>46065</v>
      </c>
      <c r="G1216" s="96">
        <v>46156</v>
      </c>
      <c r="H1216" s="97">
        <v>25000000</v>
      </c>
      <c r="I1216" s="98">
        <v>0.9</v>
      </c>
      <c r="J1216" s="104">
        <v>36863000</v>
      </c>
      <c r="K1216" s="100">
        <v>0.1</v>
      </c>
      <c r="L1216" s="100">
        <v>0.15</v>
      </c>
      <c r="M1216" s="112">
        <v>25000000</v>
      </c>
      <c r="N1216" s="100">
        <v>0.15</v>
      </c>
      <c r="O1216" s="100">
        <v>0.11744703361093779</v>
      </c>
      <c r="P1216" s="102" t="str">
        <f t="shared" ca="1" si="18"/>
        <v>Outstanding</v>
      </c>
    </row>
    <row r="1217" spans="1:16" x14ac:dyDescent="0.25">
      <c r="A1217" s="95" t="s">
        <v>1375</v>
      </c>
      <c r="B1217" s="96">
        <v>46065</v>
      </c>
      <c r="C1217" s="21" t="s">
        <v>30</v>
      </c>
      <c r="D1217" s="70" t="s">
        <v>16</v>
      </c>
      <c r="E1217" s="70" t="s">
        <v>11</v>
      </c>
      <c r="F1217" s="96">
        <v>46065</v>
      </c>
      <c r="G1217" s="96">
        <v>46247</v>
      </c>
      <c r="H1217" s="97">
        <v>25000000</v>
      </c>
      <c r="I1217" s="98">
        <v>1</v>
      </c>
      <c r="J1217" s="104">
        <v>62550000</v>
      </c>
      <c r="K1217" s="100">
        <v>0.27</v>
      </c>
      <c r="L1217" s="100">
        <v>1</v>
      </c>
      <c r="M1217" s="112">
        <v>25000000</v>
      </c>
      <c r="N1217" s="100">
        <v>0.28000000000000003</v>
      </c>
      <c r="O1217" s="100">
        <v>0.32022382094324542</v>
      </c>
      <c r="P1217" s="102" t="str">
        <f t="shared" ca="1" si="18"/>
        <v>Outstanding</v>
      </c>
    </row>
    <row r="1218" spans="1:16" x14ac:dyDescent="0.25">
      <c r="A1218" s="95" t="s">
        <v>846</v>
      </c>
      <c r="B1218" s="96">
        <v>46072</v>
      </c>
      <c r="C1218" s="21" t="s">
        <v>30</v>
      </c>
      <c r="D1218" s="70" t="s">
        <v>17</v>
      </c>
      <c r="E1218" s="70" t="s">
        <v>7</v>
      </c>
      <c r="F1218" s="96">
        <v>46072</v>
      </c>
      <c r="G1218" s="96">
        <v>46079</v>
      </c>
      <c r="H1218" s="97">
        <v>1540000000000</v>
      </c>
      <c r="I1218" s="98">
        <v>1</v>
      </c>
      <c r="J1218" s="104">
        <v>1551000000000</v>
      </c>
      <c r="K1218" s="100">
        <v>0.65</v>
      </c>
      <c r="L1218" s="100">
        <v>0.84</v>
      </c>
      <c r="M1218" s="112">
        <v>1540000000000</v>
      </c>
      <c r="N1218" s="100">
        <v>0.84</v>
      </c>
      <c r="O1218" s="100">
        <v>0.76546099290780134</v>
      </c>
      <c r="P1218" s="102" t="str">
        <f t="shared" ca="1" si="18"/>
        <v>Matured</v>
      </c>
    </row>
    <row r="1219" spans="1:16" x14ac:dyDescent="0.25">
      <c r="A1219" s="95" t="s">
        <v>847</v>
      </c>
      <c r="B1219" s="96">
        <v>46072</v>
      </c>
      <c r="C1219" s="21" t="s">
        <v>30</v>
      </c>
      <c r="D1219" s="70" t="s">
        <v>17</v>
      </c>
      <c r="E1219" s="70" t="s">
        <v>10</v>
      </c>
      <c r="F1219" s="96">
        <v>46072</v>
      </c>
      <c r="G1219" s="96">
        <v>46163</v>
      </c>
      <c r="H1219" s="97">
        <v>50000000000</v>
      </c>
      <c r="I1219" s="98">
        <v>1.1499999999999999</v>
      </c>
      <c r="J1219" s="104">
        <v>12500000000</v>
      </c>
      <c r="K1219" s="100">
        <v>0.65</v>
      </c>
      <c r="L1219" s="100">
        <v>1.1399999999999999</v>
      </c>
      <c r="M1219" s="112">
        <v>12500000000</v>
      </c>
      <c r="N1219" s="100">
        <v>1.1399999999999999</v>
      </c>
      <c r="O1219" s="100">
        <v>0.86</v>
      </c>
      <c r="P1219" s="102" t="str">
        <f t="shared" ca="1" si="18"/>
        <v>Outstanding</v>
      </c>
    </row>
    <row r="1220" spans="1:16" x14ac:dyDescent="0.25">
      <c r="A1220" s="95" t="s">
        <v>1595</v>
      </c>
      <c r="B1220" s="96">
        <v>46072</v>
      </c>
      <c r="C1220" s="21" t="s">
        <v>30</v>
      </c>
      <c r="D1220" s="70" t="s">
        <v>17</v>
      </c>
      <c r="E1220" s="70" t="s">
        <v>11</v>
      </c>
      <c r="F1220" s="96">
        <v>46072</v>
      </c>
      <c r="G1220" s="96">
        <v>46254</v>
      </c>
      <c r="H1220" s="97">
        <v>10000000000</v>
      </c>
      <c r="I1220" s="98">
        <v>1.3</v>
      </c>
      <c r="J1220" s="104"/>
      <c r="K1220" s="100"/>
      <c r="L1220" s="100"/>
      <c r="M1220" s="112"/>
      <c r="N1220" s="100"/>
      <c r="O1220" s="100"/>
      <c r="P1220" s="102" t="str">
        <f t="shared" ca="1" si="18"/>
        <v>Matured</v>
      </c>
    </row>
    <row r="1221" spans="1:16" x14ac:dyDescent="0.25">
      <c r="A1221" s="95" t="s">
        <v>1376</v>
      </c>
      <c r="B1221" s="96">
        <v>46072</v>
      </c>
      <c r="C1221" s="21" t="s">
        <v>30</v>
      </c>
      <c r="D1221" s="70" t="s">
        <v>16</v>
      </c>
      <c r="E1221" s="70" t="s">
        <v>10</v>
      </c>
      <c r="F1221" s="96">
        <v>46072</v>
      </c>
      <c r="G1221" s="96">
        <v>46163</v>
      </c>
      <c r="H1221" s="97">
        <v>25000000</v>
      </c>
      <c r="I1221" s="98">
        <v>0.9</v>
      </c>
      <c r="J1221" s="104">
        <v>45300000</v>
      </c>
      <c r="K1221" s="100">
        <v>0.05</v>
      </c>
      <c r="L1221" s="100">
        <v>0.83</v>
      </c>
      <c r="M1221" s="112">
        <v>25000000</v>
      </c>
      <c r="N1221" s="100">
        <v>0.1</v>
      </c>
      <c r="O1221" s="100">
        <v>0.3129139072847682</v>
      </c>
      <c r="P1221" s="102" t="str">
        <f t="shared" ref="P1221:P1233" ca="1" si="19">IF(AND(G1221 &gt; TODAY(), M1221 &lt;&gt; ""), "Outstanding", "Matured")</f>
        <v>Outstanding</v>
      </c>
    </row>
    <row r="1222" spans="1:16" x14ac:dyDescent="0.25">
      <c r="A1222" s="95" t="s">
        <v>1377</v>
      </c>
      <c r="B1222" s="96">
        <v>46072</v>
      </c>
      <c r="C1222" s="21" t="s">
        <v>30</v>
      </c>
      <c r="D1222" s="70" t="s">
        <v>16</v>
      </c>
      <c r="E1222" s="70" t="s">
        <v>11</v>
      </c>
      <c r="F1222" s="96">
        <v>46072</v>
      </c>
      <c r="G1222" s="96">
        <v>46254</v>
      </c>
      <c r="H1222" s="97">
        <v>25000000</v>
      </c>
      <c r="I1222" s="98">
        <v>1</v>
      </c>
      <c r="J1222" s="104">
        <v>67050000</v>
      </c>
      <c r="K1222" s="100">
        <v>0.2</v>
      </c>
      <c r="L1222" s="100">
        <v>0.93</v>
      </c>
      <c r="M1222" s="112">
        <v>25000000</v>
      </c>
      <c r="N1222" s="100">
        <v>0.27</v>
      </c>
      <c r="O1222" s="100">
        <v>0.37127516778523489</v>
      </c>
      <c r="P1222" s="102" t="str">
        <f t="shared" ca="1" si="19"/>
        <v>Outstanding</v>
      </c>
    </row>
    <row r="1223" spans="1:16" x14ac:dyDescent="0.25">
      <c r="A1223" s="95" t="s">
        <v>1395</v>
      </c>
      <c r="B1223" s="96">
        <v>46078</v>
      </c>
      <c r="C1223" s="113" t="s">
        <v>31</v>
      </c>
      <c r="D1223" s="70" t="s">
        <v>17</v>
      </c>
      <c r="E1223" s="70" t="s">
        <v>15</v>
      </c>
      <c r="F1223" s="96">
        <v>46080</v>
      </c>
      <c r="G1223" s="96">
        <v>46445</v>
      </c>
      <c r="H1223" s="97" t="s">
        <v>35</v>
      </c>
      <c r="I1223" s="98">
        <v>3</v>
      </c>
      <c r="J1223" s="104">
        <v>72000000000</v>
      </c>
      <c r="K1223" s="100">
        <v>3</v>
      </c>
      <c r="L1223" s="100">
        <v>3.8</v>
      </c>
      <c r="M1223" s="112">
        <v>52000000000</v>
      </c>
      <c r="N1223" s="100"/>
      <c r="O1223" s="100">
        <v>3.4166666666666665</v>
      </c>
      <c r="P1223" s="102" t="str">
        <f t="shared" ca="1" si="19"/>
        <v>Outstanding</v>
      </c>
    </row>
    <row r="1224" spans="1:16" x14ac:dyDescent="0.25">
      <c r="A1224" s="95" t="s">
        <v>1396</v>
      </c>
      <c r="B1224" s="96">
        <v>46078</v>
      </c>
      <c r="C1224" s="113" t="s">
        <v>31</v>
      </c>
      <c r="D1224" s="70" t="s">
        <v>17</v>
      </c>
      <c r="E1224" s="70" t="s">
        <v>19</v>
      </c>
      <c r="F1224" s="96">
        <v>46080</v>
      </c>
      <c r="G1224" s="96">
        <v>47176</v>
      </c>
      <c r="H1224" s="97" t="s">
        <v>35</v>
      </c>
      <c r="I1224" s="98">
        <v>3.7</v>
      </c>
      <c r="J1224" s="104">
        <v>200000000</v>
      </c>
      <c r="K1224" s="100">
        <v>4.8</v>
      </c>
      <c r="L1224" s="100">
        <v>4.8</v>
      </c>
      <c r="M1224" s="112"/>
      <c r="N1224" s="100"/>
      <c r="O1224" s="100">
        <v>4.8</v>
      </c>
      <c r="P1224" s="102" t="str">
        <f t="shared" ca="1" si="19"/>
        <v>Matured</v>
      </c>
    </row>
    <row r="1225" spans="1:16" x14ac:dyDescent="0.25">
      <c r="A1225" s="95" t="s">
        <v>1409</v>
      </c>
      <c r="B1225" s="96">
        <v>46078</v>
      </c>
      <c r="C1225" s="113" t="s">
        <v>31</v>
      </c>
      <c r="D1225" s="70" t="s">
        <v>17</v>
      </c>
      <c r="E1225" s="70" t="s">
        <v>84</v>
      </c>
      <c r="F1225" s="96">
        <v>46080</v>
      </c>
      <c r="G1225" s="96">
        <v>49732</v>
      </c>
      <c r="H1225" s="97" t="s">
        <v>35</v>
      </c>
      <c r="I1225" s="98">
        <v>4.8</v>
      </c>
      <c r="J1225" s="104"/>
      <c r="K1225" s="100"/>
      <c r="L1225" s="100"/>
      <c r="M1225" s="112"/>
      <c r="N1225" s="100"/>
      <c r="O1225" s="100"/>
      <c r="P1225" s="102" t="str">
        <f t="shared" ca="1" si="19"/>
        <v>Matured</v>
      </c>
    </row>
    <row r="1226" spans="1:16" x14ac:dyDescent="0.25">
      <c r="A1226" s="95" t="s">
        <v>1398</v>
      </c>
      <c r="B1226" s="96">
        <v>46078</v>
      </c>
      <c r="C1226" s="113" t="s">
        <v>31</v>
      </c>
      <c r="D1226" s="70" t="s">
        <v>16</v>
      </c>
      <c r="E1226" s="70" t="s">
        <v>15</v>
      </c>
      <c r="F1226" s="96">
        <v>46080</v>
      </c>
      <c r="G1226" s="96">
        <v>46445</v>
      </c>
      <c r="H1226" s="97" t="s">
        <v>35</v>
      </c>
      <c r="I1226" s="98">
        <v>2.7</v>
      </c>
      <c r="J1226" s="104">
        <v>91000000</v>
      </c>
      <c r="K1226" s="100">
        <v>2.7</v>
      </c>
      <c r="L1226" s="100">
        <v>3.6</v>
      </c>
      <c r="M1226" s="112">
        <v>90500000</v>
      </c>
      <c r="N1226" s="100"/>
      <c r="O1226" s="100">
        <v>2.8653846153846154</v>
      </c>
      <c r="P1226" s="102" t="str">
        <f t="shared" ca="1" si="19"/>
        <v>Outstanding</v>
      </c>
    </row>
    <row r="1227" spans="1:16" x14ac:dyDescent="0.25">
      <c r="A1227" s="95" t="s">
        <v>1399</v>
      </c>
      <c r="B1227" s="96">
        <v>46078</v>
      </c>
      <c r="C1227" s="113" t="s">
        <v>31</v>
      </c>
      <c r="D1227" s="70" t="s">
        <v>16</v>
      </c>
      <c r="E1227" s="70" t="s">
        <v>19</v>
      </c>
      <c r="F1227" s="96">
        <v>46080</v>
      </c>
      <c r="G1227" s="96">
        <v>47176</v>
      </c>
      <c r="H1227" s="97" t="s">
        <v>35</v>
      </c>
      <c r="I1227" s="98">
        <v>3.5</v>
      </c>
      <c r="J1227" s="104">
        <v>37000000</v>
      </c>
      <c r="K1227" s="100">
        <v>3.5</v>
      </c>
      <c r="L1227" s="100">
        <v>4.25</v>
      </c>
      <c r="M1227" s="112">
        <v>36500000</v>
      </c>
      <c r="N1227" s="100"/>
      <c r="O1227" s="100">
        <v>3.9094594594594594</v>
      </c>
      <c r="P1227" s="102" t="str">
        <f t="shared" ca="1" si="19"/>
        <v>Outstanding</v>
      </c>
    </row>
    <row r="1228" spans="1:16" x14ac:dyDescent="0.25">
      <c r="A1228" s="95" t="s">
        <v>1397</v>
      </c>
      <c r="B1228" s="96">
        <v>46078</v>
      </c>
      <c r="C1228" s="113" t="s">
        <v>31</v>
      </c>
      <c r="D1228" s="70" t="s">
        <v>16</v>
      </c>
      <c r="E1228" s="70" t="s">
        <v>84</v>
      </c>
      <c r="F1228" s="96">
        <v>46080</v>
      </c>
      <c r="G1228" s="96">
        <v>49732</v>
      </c>
      <c r="H1228" s="97" t="s">
        <v>35</v>
      </c>
      <c r="I1228" s="98">
        <v>4.3</v>
      </c>
      <c r="J1228" s="104">
        <v>16630000</v>
      </c>
      <c r="K1228" s="100">
        <v>5</v>
      </c>
      <c r="L1228" s="100">
        <v>5.5</v>
      </c>
      <c r="M1228" s="112">
        <v>10980000</v>
      </c>
      <c r="N1228" s="100"/>
      <c r="O1228" s="100">
        <v>5.257306073361395</v>
      </c>
      <c r="P1228" s="102" t="str">
        <f t="shared" ca="1" si="19"/>
        <v>Outstanding</v>
      </c>
    </row>
    <row r="1229" spans="1:16" x14ac:dyDescent="0.25">
      <c r="A1229" s="95" t="s">
        <v>1400</v>
      </c>
      <c r="B1229" s="96">
        <v>46079</v>
      </c>
      <c r="C1229" s="21" t="s">
        <v>30</v>
      </c>
      <c r="D1229" s="70" t="s">
        <v>17</v>
      </c>
      <c r="E1229" s="70" t="s">
        <v>7</v>
      </c>
      <c r="F1229" s="96">
        <v>46079</v>
      </c>
      <c r="G1229" s="96">
        <v>46086</v>
      </c>
      <c r="H1229" s="27">
        <v>1540000000000</v>
      </c>
      <c r="I1229" s="98">
        <v>1</v>
      </c>
      <c r="J1229" s="162">
        <v>923000000000</v>
      </c>
      <c r="K1229" s="100">
        <v>0.64</v>
      </c>
      <c r="L1229" s="100">
        <v>0.89</v>
      </c>
      <c r="M1229" s="162">
        <v>923000000000</v>
      </c>
      <c r="N1229" s="100">
        <v>0.89</v>
      </c>
      <c r="O1229" s="100">
        <v>0.74785482123510294</v>
      </c>
      <c r="P1229" s="70" t="str">
        <f t="shared" ca="1" si="19"/>
        <v>Outstanding</v>
      </c>
    </row>
    <row r="1230" spans="1:16" x14ac:dyDescent="0.25">
      <c r="A1230" s="95" t="s">
        <v>1401</v>
      </c>
      <c r="B1230" s="96">
        <v>46079</v>
      </c>
      <c r="C1230" s="21" t="s">
        <v>30</v>
      </c>
      <c r="D1230" s="70" t="s">
        <v>17</v>
      </c>
      <c r="E1230" s="70" t="s">
        <v>10</v>
      </c>
      <c r="F1230" s="96">
        <v>46079</v>
      </c>
      <c r="G1230" s="96">
        <v>46170</v>
      </c>
      <c r="H1230" s="27">
        <v>50000000000</v>
      </c>
      <c r="I1230" s="98">
        <v>1.1499999999999999</v>
      </c>
      <c r="J1230" s="104"/>
      <c r="K1230" s="100"/>
      <c r="L1230" s="100"/>
      <c r="M1230" s="112"/>
      <c r="N1230" s="100"/>
      <c r="O1230" s="100"/>
      <c r="P1230" s="102" t="str">
        <f t="shared" ca="1" si="19"/>
        <v>Matured</v>
      </c>
    </row>
    <row r="1231" spans="1:16" x14ac:dyDescent="0.25">
      <c r="A1231" s="95" t="s">
        <v>1403</v>
      </c>
      <c r="B1231" s="96">
        <v>46079</v>
      </c>
      <c r="C1231" s="21" t="s">
        <v>30</v>
      </c>
      <c r="D1231" s="70" t="s">
        <v>17</v>
      </c>
      <c r="E1231" s="70" t="s">
        <v>11</v>
      </c>
      <c r="F1231" s="96">
        <v>46079</v>
      </c>
      <c r="G1231" s="96">
        <v>46261</v>
      </c>
      <c r="H1231" s="27">
        <v>10000000000</v>
      </c>
      <c r="I1231" s="98">
        <v>1.3</v>
      </c>
      <c r="J1231" s="104">
        <v>6001000000</v>
      </c>
      <c r="K1231" s="100">
        <v>0.15</v>
      </c>
      <c r="L1231" s="100">
        <v>0.15</v>
      </c>
      <c r="M1231" s="112">
        <v>6001000000</v>
      </c>
      <c r="N1231" s="100">
        <v>0.15</v>
      </c>
      <c r="O1231" s="100">
        <v>0.15</v>
      </c>
      <c r="P1231" s="102" t="str">
        <f t="shared" ca="1" si="19"/>
        <v>Outstanding</v>
      </c>
    </row>
    <row r="1232" spans="1:16" x14ac:dyDescent="0.25">
      <c r="A1232" s="95" t="s">
        <v>1402</v>
      </c>
      <c r="B1232" s="96">
        <v>46079</v>
      </c>
      <c r="C1232" s="21" t="s">
        <v>30</v>
      </c>
      <c r="D1232" s="70" t="s">
        <v>16</v>
      </c>
      <c r="E1232" s="70" t="s">
        <v>10</v>
      </c>
      <c r="F1232" s="96">
        <v>46079</v>
      </c>
      <c r="G1232" s="96">
        <v>46170</v>
      </c>
      <c r="H1232" s="27">
        <v>25000000</v>
      </c>
      <c r="I1232" s="98">
        <v>0.9</v>
      </c>
      <c r="J1232" s="104">
        <v>27992000</v>
      </c>
      <c r="K1232" s="100"/>
      <c r="L1232" s="100">
        <v>0.4</v>
      </c>
      <c r="M1232" s="112">
        <v>25000000</v>
      </c>
      <c r="N1232" s="100">
        <v>0.4</v>
      </c>
      <c r="O1232" s="100">
        <v>0.4</v>
      </c>
      <c r="P1232" s="70" t="str">
        <f t="shared" ca="1" si="19"/>
        <v>Outstanding</v>
      </c>
    </row>
    <row r="1233" spans="1:16" x14ac:dyDescent="0.25">
      <c r="A1233" s="95" t="s">
        <v>1404</v>
      </c>
      <c r="B1233" s="96">
        <v>46079</v>
      </c>
      <c r="C1233" s="115" t="s">
        <v>30</v>
      </c>
      <c r="D1233" s="116" t="s">
        <v>16</v>
      </c>
      <c r="E1233" s="116" t="s">
        <v>11</v>
      </c>
      <c r="F1233" s="114">
        <v>46079</v>
      </c>
      <c r="G1233" s="114">
        <v>46261</v>
      </c>
      <c r="H1233" s="117">
        <v>25000000</v>
      </c>
      <c r="I1233" s="118">
        <v>1</v>
      </c>
      <c r="J1233" s="119">
        <v>26250000</v>
      </c>
      <c r="K1233" s="120">
        <v>0.15</v>
      </c>
      <c r="L1233" s="120">
        <v>0.27</v>
      </c>
      <c r="M1233" s="121">
        <v>25000000</v>
      </c>
      <c r="N1233" s="120">
        <v>0.27</v>
      </c>
      <c r="O1233" s="100">
        <v>0.23200000000000001</v>
      </c>
      <c r="P1233" s="122" t="str">
        <f t="shared" ca="1" si="19"/>
        <v>Outstanding</v>
      </c>
    </row>
  </sheetData>
  <sortState xmlns:xlrd2="http://schemas.microsoft.com/office/spreadsheetml/2017/richdata2" ref="B1005:F1047">
    <sortCondition ref="B1005:B1047"/>
  </sortState>
  <mergeCells count="1">
    <mergeCell ref="A3:P3"/>
  </mergeCells>
  <phoneticPr fontId="2" type="noConversion"/>
  <conditionalFormatting sqref="A1:A1048576">
    <cfRule type="duplicateValues" dxfId="5" priority="1"/>
    <cfRule type="duplicateValues" dxfId="4" priority="2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B410A-3DDD-4045-8079-ACAFAB99CE7F}">
  <sheetPr>
    <tabColor rgb="FF00B050"/>
  </sheetPr>
  <dimension ref="A1:O941"/>
  <sheetViews>
    <sheetView workbookViewId="0">
      <selection activeCell="C17" sqref="C17"/>
    </sheetView>
  </sheetViews>
  <sheetFormatPr defaultRowHeight="15" x14ac:dyDescent="0.25"/>
  <cols>
    <col min="1" max="1" width="12.140625" style="51" customWidth="1"/>
    <col min="2" max="2" width="15.85546875" style="51" customWidth="1"/>
    <col min="3" max="3" width="38.28515625" bestFit="1" customWidth="1"/>
    <col min="4" max="4" width="8.85546875" bestFit="1" customWidth="1"/>
    <col min="5" max="5" width="8.42578125" style="51" bestFit="1" customWidth="1"/>
    <col min="6" max="6" width="15.7109375" style="51" customWidth="1"/>
    <col min="7" max="7" width="12.85546875" style="51" bestFit="1" customWidth="1"/>
    <col min="8" max="8" width="15.85546875" bestFit="1" customWidth="1"/>
    <col min="9" max="9" width="16.7109375" customWidth="1"/>
    <col min="10" max="10" width="19.28515625" style="52" bestFit="1" customWidth="1"/>
    <col min="11" max="11" width="19" customWidth="1"/>
    <col min="12" max="13" width="20" customWidth="1"/>
    <col min="14" max="14" width="18.5703125" bestFit="1" customWidth="1"/>
    <col min="15" max="15" width="13" customWidth="1"/>
  </cols>
  <sheetData>
    <row r="1" spans="1:14" ht="21" x14ac:dyDescent="0.35">
      <c r="A1" s="17"/>
      <c r="B1" s="73" t="s">
        <v>347</v>
      </c>
      <c r="C1" s="17"/>
      <c r="D1" s="17"/>
      <c r="E1" s="71"/>
      <c r="F1" s="71"/>
      <c r="G1" s="71"/>
      <c r="H1" s="17"/>
      <c r="I1" s="17"/>
      <c r="J1" s="17"/>
      <c r="K1" s="17"/>
      <c r="L1" s="17"/>
      <c r="M1" s="17"/>
      <c r="N1" s="17"/>
    </row>
    <row r="2" spans="1:14" ht="21.75" thickBot="1" x14ac:dyDescent="0.4">
      <c r="A2" s="18"/>
      <c r="B2" s="74" t="s">
        <v>1383</v>
      </c>
      <c r="C2" s="18"/>
      <c r="D2" s="18"/>
      <c r="E2" s="75"/>
      <c r="F2" s="75"/>
      <c r="G2" s="75"/>
      <c r="H2" s="18"/>
      <c r="I2" s="18"/>
      <c r="J2" s="18"/>
      <c r="K2" s="18"/>
      <c r="L2" s="18"/>
      <c r="M2" s="18"/>
      <c r="N2" s="18"/>
    </row>
    <row r="3" spans="1:14" ht="18.75" x14ac:dyDescent="0.25">
      <c r="A3" s="173" t="s">
        <v>348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</row>
    <row r="4" spans="1:14" ht="30" x14ac:dyDescent="0.25">
      <c r="A4" s="53" t="s">
        <v>89</v>
      </c>
      <c r="B4" s="53" t="s">
        <v>90</v>
      </c>
      <c r="C4" s="53" t="s">
        <v>25</v>
      </c>
      <c r="D4" s="53" t="s">
        <v>91</v>
      </c>
      <c r="E4" s="53" t="s">
        <v>21</v>
      </c>
      <c r="F4" s="53" t="s">
        <v>36</v>
      </c>
      <c r="G4" s="53" t="s">
        <v>92</v>
      </c>
      <c r="H4" s="53" t="s">
        <v>350</v>
      </c>
      <c r="I4" s="53" t="s">
        <v>353</v>
      </c>
      <c r="J4" s="140" t="s">
        <v>93</v>
      </c>
      <c r="K4" s="53" t="s">
        <v>28</v>
      </c>
      <c r="L4" s="53" t="s">
        <v>29</v>
      </c>
      <c r="M4" s="12" t="s">
        <v>352</v>
      </c>
      <c r="N4" s="11" t="s">
        <v>351</v>
      </c>
    </row>
    <row r="5" spans="1:14" x14ac:dyDescent="0.25">
      <c r="A5" s="70" t="s">
        <v>94</v>
      </c>
      <c r="B5" s="56">
        <v>42661</v>
      </c>
      <c r="C5" s="22" t="s">
        <v>349</v>
      </c>
      <c r="D5" s="22" t="s">
        <v>17</v>
      </c>
      <c r="E5" s="22"/>
      <c r="F5" s="76"/>
      <c r="G5" s="76"/>
      <c r="H5" s="54"/>
      <c r="I5" s="54"/>
      <c r="J5" s="141"/>
      <c r="K5" s="54"/>
      <c r="L5" s="54"/>
      <c r="M5" s="54"/>
      <c r="N5" s="54"/>
    </row>
    <row r="6" spans="1:14" x14ac:dyDescent="0.25">
      <c r="A6" s="70" t="s">
        <v>95</v>
      </c>
      <c r="B6" s="56">
        <v>42696</v>
      </c>
      <c r="C6" s="22" t="s">
        <v>349</v>
      </c>
      <c r="D6" s="22" t="s">
        <v>17</v>
      </c>
      <c r="E6" s="22"/>
      <c r="F6" s="76"/>
      <c r="G6" s="76"/>
      <c r="H6" s="54"/>
      <c r="I6" s="54"/>
      <c r="J6" s="141"/>
      <c r="K6" s="54"/>
      <c r="L6" s="54"/>
      <c r="M6" s="54"/>
      <c r="N6" s="54"/>
    </row>
    <row r="7" spans="1:14" x14ac:dyDescent="0.25">
      <c r="A7" s="70" t="s">
        <v>96</v>
      </c>
      <c r="B7" s="56">
        <v>42724</v>
      </c>
      <c r="C7" s="22" t="s">
        <v>349</v>
      </c>
      <c r="D7" s="22" t="s">
        <v>17</v>
      </c>
      <c r="E7" s="22"/>
      <c r="F7" s="76"/>
      <c r="G7" s="76"/>
      <c r="H7" s="54"/>
      <c r="I7" s="54"/>
      <c r="J7" s="141"/>
      <c r="K7" s="54"/>
      <c r="L7" s="54"/>
      <c r="M7" s="54"/>
      <c r="N7" s="54"/>
    </row>
    <row r="8" spans="1:14" x14ac:dyDescent="0.25">
      <c r="A8" s="70" t="s">
        <v>97</v>
      </c>
      <c r="B8" s="56">
        <v>42752</v>
      </c>
      <c r="C8" s="22" t="s">
        <v>349</v>
      </c>
      <c r="D8" s="22" t="s">
        <v>17</v>
      </c>
      <c r="E8" s="22"/>
      <c r="F8" s="76"/>
      <c r="G8" s="76"/>
      <c r="H8" s="54"/>
      <c r="I8" s="54"/>
      <c r="J8" s="141"/>
      <c r="K8" s="54"/>
      <c r="L8" s="54"/>
      <c r="M8" s="54"/>
      <c r="N8" s="54"/>
    </row>
    <row r="9" spans="1:14" x14ac:dyDescent="0.25">
      <c r="A9" s="70" t="s">
        <v>98</v>
      </c>
      <c r="B9" s="56">
        <v>42787</v>
      </c>
      <c r="C9" s="22" t="s">
        <v>349</v>
      </c>
      <c r="D9" s="22" t="s">
        <v>17</v>
      </c>
      <c r="E9" s="22"/>
      <c r="F9" s="76"/>
      <c r="G9" s="76"/>
      <c r="H9" s="54"/>
      <c r="I9" s="54"/>
      <c r="J9" s="141"/>
      <c r="K9" s="54"/>
      <c r="L9" s="54"/>
      <c r="M9" s="54"/>
      <c r="N9" s="54"/>
    </row>
    <row r="10" spans="1:14" x14ac:dyDescent="0.25">
      <c r="A10" s="70" t="s">
        <v>99</v>
      </c>
      <c r="B10" s="56">
        <v>42815</v>
      </c>
      <c r="C10" s="22" t="s">
        <v>349</v>
      </c>
      <c r="D10" s="22" t="s">
        <v>17</v>
      </c>
      <c r="E10" s="22"/>
      <c r="F10" s="76"/>
      <c r="G10" s="76"/>
      <c r="H10" s="54"/>
      <c r="I10" s="54"/>
      <c r="J10" s="141"/>
      <c r="K10" s="54"/>
      <c r="L10" s="54"/>
      <c r="M10" s="54"/>
      <c r="N10" s="54"/>
    </row>
    <row r="11" spans="1:14" x14ac:dyDescent="0.25">
      <c r="A11" s="70" t="s">
        <v>100</v>
      </c>
      <c r="B11" s="56">
        <v>42843</v>
      </c>
      <c r="C11" s="22" t="s">
        <v>349</v>
      </c>
      <c r="D11" s="22" t="s">
        <v>17</v>
      </c>
      <c r="E11" s="22"/>
      <c r="F11" s="76"/>
      <c r="G11" s="76"/>
      <c r="H11" s="54"/>
      <c r="I11" s="54"/>
      <c r="J11" s="141"/>
      <c r="K11" s="54"/>
      <c r="L11" s="54"/>
      <c r="M11" s="54"/>
      <c r="N11" s="54"/>
    </row>
    <row r="12" spans="1:14" x14ac:dyDescent="0.25">
      <c r="A12" s="70" t="s">
        <v>101</v>
      </c>
      <c r="B12" s="56">
        <v>42878</v>
      </c>
      <c r="C12" s="22" t="s">
        <v>349</v>
      </c>
      <c r="D12" s="22" t="s">
        <v>17</v>
      </c>
      <c r="E12" s="55">
        <v>364</v>
      </c>
      <c r="F12" s="56">
        <v>42880</v>
      </c>
      <c r="G12" s="77">
        <v>43242</v>
      </c>
      <c r="H12" s="57">
        <v>40000000000</v>
      </c>
      <c r="I12" s="58">
        <v>3</v>
      </c>
      <c r="J12" s="142">
        <v>40000000000</v>
      </c>
      <c r="K12" s="58">
        <v>3</v>
      </c>
      <c r="L12" s="58">
        <v>3</v>
      </c>
      <c r="M12" s="58">
        <v>3</v>
      </c>
      <c r="N12" s="59">
        <v>40000000000</v>
      </c>
    </row>
    <row r="13" spans="1:14" x14ac:dyDescent="0.25">
      <c r="A13" s="70" t="s">
        <v>102</v>
      </c>
      <c r="B13" s="56">
        <v>42906</v>
      </c>
      <c r="C13" s="22" t="s">
        <v>349</v>
      </c>
      <c r="D13" s="22" t="s">
        <v>17</v>
      </c>
      <c r="E13" s="55">
        <v>364</v>
      </c>
      <c r="F13" s="56">
        <v>42908</v>
      </c>
      <c r="G13" s="77">
        <v>43270</v>
      </c>
      <c r="H13" s="57">
        <v>40000000000</v>
      </c>
      <c r="I13" s="58">
        <v>3</v>
      </c>
      <c r="J13" s="142">
        <v>8000000000</v>
      </c>
      <c r="K13" s="58">
        <v>3</v>
      </c>
      <c r="L13" s="58">
        <v>3</v>
      </c>
      <c r="M13" s="58">
        <v>3</v>
      </c>
      <c r="N13" s="59">
        <v>8000000000</v>
      </c>
    </row>
    <row r="14" spans="1:14" x14ac:dyDescent="0.25">
      <c r="A14" s="70" t="s">
        <v>103</v>
      </c>
      <c r="B14" s="56">
        <v>42934</v>
      </c>
      <c r="C14" s="22" t="s">
        <v>349</v>
      </c>
      <c r="D14" s="22" t="s">
        <v>17</v>
      </c>
      <c r="E14" s="55">
        <v>364</v>
      </c>
      <c r="F14" s="56">
        <v>42936</v>
      </c>
      <c r="G14" s="77">
        <v>43298</v>
      </c>
      <c r="H14" s="57">
        <v>40000000000</v>
      </c>
      <c r="I14" s="58">
        <v>3</v>
      </c>
      <c r="J14" s="142">
        <v>16000000000</v>
      </c>
      <c r="K14" s="58">
        <v>3</v>
      </c>
      <c r="L14" s="58">
        <v>3</v>
      </c>
      <c r="M14" s="58">
        <v>3</v>
      </c>
      <c r="N14" s="59">
        <v>16000000000</v>
      </c>
    </row>
    <row r="15" spans="1:14" x14ac:dyDescent="0.25">
      <c r="A15" s="70" t="s">
        <v>104</v>
      </c>
      <c r="B15" s="56">
        <v>42969</v>
      </c>
      <c r="C15" s="22" t="s">
        <v>349</v>
      </c>
      <c r="D15" s="22" t="s">
        <v>17</v>
      </c>
      <c r="E15" s="55">
        <v>364</v>
      </c>
      <c r="F15" s="56">
        <v>42971</v>
      </c>
      <c r="G15" s="77">
        <v>43333</v>
      </c>
      <c r="H15" s="57">
        <v>40000000000</v>
      </c>
      <c r="I15" s="58">
        <v>3</v>
      </c>
      <c r="J15" s="142">
        <v>8000000000</v>
      </c>
      <c r="K15" s="58">
        <v>3</v>
      </c>
      <c r="L15" s="58">
        <v>3</v>
      </c>
      <c r="M15" s="58">
        <v>3</v>
      </c>
      <c r="N15" s="59">
        <v>8000000000</v>
      </c>
    </row>
    <row r="16" spans="1:14" x14ac:dyDescent="0.25">
      <c r="A16" s="70" t="s">
        <v>105</v>
      </c>
      <c r="B16" s="56">
        <v>43004</v>
      </c>
      <c r="C16" s="22" t="s">
        <v>349</v>
      </c>
      <c r="D16" s="22" t="s">
        <v>17</v>
      </c>
      <c r="E16" s="55">
        <v>364</v>
      </c>
      <c r="F16" s="56">
        <v>43006</v>
      </c>
      <c r="G16" s="77">
        <v>43368</v>
      </c>
      <c r="H16" s="57">
        <v>40000000000</v>
      </c>
      <c r="I16" s="58">
        <v>3</v>
      </c>
      <c r="J16" s="142">
        <v>8000000000</v>
      </c>
      <c r="K16" s="58">
        <v>3</v>
      </c>
      <c r="L16" s="58">
        <v>3</v>
      </c>
      <c r="M16" s="58">
        <v>3</v>
      </c>
      <c r="N16" s="59">
        <v>8000000000</v>
      </c>
    </row>
    <row r="17" spans="1:14" x14ac:dyDescent="0.25">
      <c r="A17" s="70" t="s">
        <v>106</v>
      </c>
      <c r="B17" s="56">
        <v>43025</v>
      </c>
      <c r="C17" s="22" t="s">
        <v>349</v>
      </c>
      <c r="D17" s="22" t="s">
        <v>17</v>
      </c>
      <c r="E17" s="55">
        <v>364</v>
      </c>
      <c r="F17" s="56">
        <v>43027</v>
      </c>
      <c r="G17" s="77">
        <v>43389</v>
      </c>
      <c r="H17" s="57">
        <v>20000000000</v>
      </c>
      <c r="I17" s="58">
        <v>3</v>
      </c>
      <c r="J17" s="142">
        <v>2000000000</v>
      </c>
      <c r="K17" s="58">
        <v>3</v>
      </c>
      <c r="L17" s="58">
        <v>3</v>
      </c>
      <c r="M17" s="58">
        <v>3</v>
      </c>
      <c r="N17" s="59">
        <v>2000000000</v>
      </c>
    </row>
    <row r="18" spans="1:14" x14ac:dyDescent="0.25">
      <c r="A18" s="70" t="s">
        <v>107</v>
      </c>
      <c r="B18" s="56">
        <v>43053</v>
      </c>
      <c r="C18" s="22" t="s">
        <v>349</v>
      </c>
      <c r="D18" s="22" t="s">
        <v>17</v>
      </c>
      <c r="E18" s="55">
        <v>364</v>
      </c>
      <c r="F18" s="56">
        <v>43055</v>
      </c>
      <c r="G18" s="77">
        <v>43417</v>
      </c>
      <c r="H18" s="57">
        <v>20000000000</v>
      </c>
      <c r="I18" s="58">
        <v>3</v>
      </c>
      <c r="J18" s="142">
        <v>2000000000</v>
      </c>
      <c r="K18" s="58">
        <v>3</v>
      </c>
      <c r="L18" s="58">
        <v>3</v>
      </c>
      <c r="M18" s="58">
        <v>3</v>
      </c>
      <c r="N18" s="59">
        <v>2000000000</v>
      </c>
    </row>
    <row r="19" spans="1:14" x14ac:dyDescent="0.25">
      <c r="A19" s="70" t="s">
        <v>108</v>
      </c>
      <c r="B19" s="56">
        <v>43088</v>
      </c>
      <c r="C19" s="22" t="s">
        <v>349</v>
      </c>
      <c r="D19" s="22" t="s">
        <v>17</v>
      </c>
      <c r="E19" s="55">
        <v>364</v>
      </c>
      <c r="F19" s="56">
        <v>43090</v>
      </c>
      <c r="G19" s="77">
        <v>43452</v>
      </c>
      <c r="H19" s="57">
        <v>20000000000</v>
      </c>
      <c r="I19" s="58">
        <v>3</v>
      </c>
      <c r="J19" s="142">
        <v>8000000000</v>
      </c>
      <c r="K19" s="58">
        <v>3</v>
      </c>
      <c r="L19" s="58">
        <v>3</v>
      </c>
      <c r="M19" s="58">
        <v>3</v>
      </c>
      <c r="N19" s="59">
        <v>8000000000</v>
      </c>
    </row>
    <row r="20" spans="1:14" x14ac:dyDescent="0.25">
      <c r="A20" s="70" t="s">
        <v>109</v>
      </c>
      <c r="B20" s="56">
        <v>43123</v>
      </c>
      <c r="C20" s="22" t="s">
        <v>349</v>
      </c>
      <c r="D20" s="22" t="s">
        <v>17</v>
      </c>
      <c r="E20" s="55">
        <v>364</v>
      </c>
      <c r="F20" s="56">
        <v>43125</v>
      </c>
      <c r="G20" s="77">
        <v>43487</v>
      </c>
      <c r="H20" s="57">
        <v>20000000000</v>
      </c>
      <c r="I20" s="58">
        <v>3</v>
      </c>
      <c r="J20" s="142">
        <v>3800000000</v>
      </c>
      <c r="K20" s="58">
        <v>3</v>
      </c>
      <c r="L20" s="58">
        <v>3</v>
      </c>
      <c r="M20" s="58">
        <v>3</v>
      </c>
      <c r="N20" s="59">
        <v>3800000000</v>
      </c>
    </row>
    <row r="21" spans="1:14" x14ac:dyDescent="0.25">
      <c r="A21" s="70" t="s">
        <v>110</v>
      </c>
      <c r="B21" s="56">
        <v>43151</v>
      </c>
      <c r="C21" s="22" t="s">
        <v>349</v>
      </c>
      <c r="D21" s="22" t="s">
        <v>17</v>
      </c>
      <c r="E21" s="55">
        <v>364</v>
      </c>
      <c r="F21" s="56">
        <v>43153</v>
      </c>
      <c r="G21" s="77">
        <v>43515</v>
      </c>
      <c r="H21" s="57">
        <v>20000000000</v>
      </c>
      <c r="I21" s="58">
        <v>3</v>
      </c>
      <c r="J21" s="142">
        <v>26000000000</v>
      </c>
      <c r="K21" s="58">
        <v>3</v>
      </c>
      <c r="L21" s="58">
        <v>3</v>
      </c>
      <c r="M21" s="58">
        <v>3</v>
      </c>
      <c r="N21" s="59">
        <v>20000000000</v>
      </c>
    </row>
    <row r="22" spans="1:14" x14ac:dyDescent="0.25">
      <c r="A22" s="70" t="s">
        <v>111</v>
      </c>
      <c r="B22" s="56">
        <v>43179</v>
      </c>
      <c r="C22" s="22" t="s">
        <v>349</v>
      </c>
      <c r="D22" s="22" t="s">
        <v>17</v>
      </c>
      <c r="E22" s="55">
        <v>364</v>
      </c>
      <c r="F22" s="56">
        <v>43181</v>
      </c>
      <c r="G22" s="77">
        <v>43543</v>
      </c>
      <c r="H22" s="57">
        <v>40000000000</v>
      </c>
      <c r="I22" s="58">
        <v>3</v>
      </c>
      <c r="J22" s="142">
        <v>52000000000</v>
      </c>
      <c r="K22" s="58">
        <v>3</v>
      </c>
      <c r="L22" s="58">
        <v>3.05</v>
      </c>
      <c r="M22" s="58">
        <v>3.0300000000000002</v>
      </c>
      <c r="N22" s="59">
        <v>40000000000</v>
      </c>
    </row>
    <row r="23" spans="1:14" x14ac:dyDescent="0.25">
      <c r="A23" s="70" t="s">
        <v>112</v>
      </c>
      <c r="B23" s="56">
        <v>43214</v>
      </c>
      <c r="C23" s="22" t="s">
        <v>349</v>
      </c>
      <c r="D23" s="22" t="s">
        <v>17</v>
      </c>
      <c r="E23" s="55">
        <v>91</v>
      </c>
      <c r="F23" s="56">
        <v>43216</v>
      </c>
      <c r="G23" s="77">
        <v>43305</v>
      </c>
      <c r="H23" s="60">
        <v>40000000000</v>
      </c>
      <c r="I23" s="61">
        <v>2.6</v>
      </c>
      <c r="J23" s="143">
        <v>24200000000</v>
      </c>
      <c r="K23" s="61">
        <v>2.6</v>
      </c>
      <c r="L23" s="61">
        <v>2.8000000000000003</v>
      </c>
      <c r="M23" s="61">
        <v>2.6</v>
      </c>
      <c r="N23" s="62">
        <v>24200000000</v>
      </c>
    </row>
    <row r="24" spans="1:14" x14ac:dyDescent="0.25">
      <c r="A24" s="70" t="s">
        <v>112</v>
      </c>
      <c r="B24" s="56">
        <v>43214</v>
      </c>
      <c r="C24" s="22" t="s">
        <v>349</v>
      </c>
      <c r="D24" s="22" t="s">
        <v>17</v>
      </c>
      <c r="E24" s="55">
        <v>182</v>
      </c>
      <c r="F24" s="56">
        <v>43216</v>
      </c>
      <c r="G24" s="77">
        <v>43396</v>
      </c>
      <c r="H24" s="57">
        <v>40000000000</v>
      </c>
      <c r="I24" s="58">
        <v>2.85</v>
      </c>
      <c r="J24" s="142">
        <v>28000000000</v>
      </c>
      <c r="K24" s="58">
        <v>2.85</v>
      </c>
      <c r="L24" s="58">
        <v>3.05</v>
      </c>
      <c r="M24" s="58">
        <v>2.85</v>
      </c>
      <c r="N24" s="59">
        <v>28000000000</v>
      </c>
    </row>
    <row r="25" spans="1:14" x14ac:dyDescent="0.25">
      <c r="A25" s="70" t="s">
        <v>112</v>
      </c>
      <c r="B25" s="56">
        <v>43214</v>
      </c>
      <c r="C25" s="22" t="s">
        <v>349</v>
      </c>
      <c r="D25" s="22" t="s">
        <v>17</v>
      </c>
      <c r="E25" s="55">
        <v>364</v>
      </c>
      <c r="F25" s="56">
        <v>43216</v>
      </c>
      <c r="G25" s="77">
        <v>43578</v>
      </c>
      <c r="H25" s="57">
        <v>40000000000</v>
      </c>
      <c r="I25" s="58">
        <v>3.05</v>
      </c>
      <c r="J25" s="142">
        <v>24000000000</v>
      </c>
      <c r="K25" s="58">
        <v>3.06</v>
      </c>
      <c r="L25" s="58">
        <v>3.25</v>
      </c>
      <c r="M25" s="58">
        <v>3.06</v>
      </c>
      <c r="N25" s="59">
        <v>24000000000</v>
      </c>
    </row>
    <row r="26" spans="1:14" x14ac:dyDescent="0.25">
      <c r="A26" s="70" t="s">
        <v>113</v>
      </c>
      <c r="B26" s="56">
        <v>43242</v>
      </c>
      <c r="C26" s="22" t="s">
        <v>349</v>
      </c>
      <c r="D26" s="22" t="s">
        <v>17</v>
      </c>
      <c r="E26" s="55">
        <v>91</v>
      </c>
      <c r="F26" s="56">
        <v>43244</v>
      </c>
      <c r="G26" s="77">
        <v>43333</v>
      </c>
      <c r="H26" s="57">
        <v>40000000000</v>
      </c>
      <c r="I26" s="58">
        <v>2.6</v>
      </c>
      <c r="J26" s="144"/>
      <c r="K26" s="58"/>
      <c r="L26" s="58"/>
      <c r="M26" s="58"/>
      <c r="N26" s="63"/>
    </row>
    <row r="27" spans="1:14" x14ac:dyDescent="0.25">
      <c r="A27" s="70" t="s">
        <v>113</v>
      </c>
      <c r="B27" s="56">
        <v>43242</v>
      </c>
      <c r="C27" s="22" t="s">
        <v>349</v>
      </c>
      <c r="D27" s="22" t="s">
        <v>17</v>
      </c>
      <c r="E27" s="55">
        <v>182</v>
      </c>
      <c r="F27" s="56">
        <v>43244</v>
      </c>
      <c r="G27" s="77">
        <v>43424</v>
      </c>
      <c r="H27" s="57">
        <v>40000000000</v>
      </c>
      <c r="I27" s="58">
        <v>2.85</v>
      </c>
      <c r="J27" s="145">
        <v>36000000000</v>
      </c>
      <c r="K27" s="58">
        <v>2.85</v>
      </c>
      <c r="L27" s="58">
        <v>2.85</v>
      </c>
      <c r="M27" s="58">
        <v>2.85</v>
      </c>
      <c r="N27" s="59">
        <v>36000000000</v>
      </c>
    </row>
    <row r="28" spans="1:14" x14ac:dyDescent="0.25">
      <c r="A28" s="70" t="s">
        <v>113</v>
      </c>
      <c r="B28" s="56">
        <v>43242</v>
      </c>
      <c r="C28" s="22" t="s">
        <v>349</v>
      </c>
      <c r="D28" s="22" t="s">
        <v>17</v>
      </c>
      <c r="E28" s="55">
        <v>364</v>
      </c>
      <c r="F28" s="56">
        <v>43244</v>
      </c>
      <c r="G28" s="77">
        <v>43606</v>
      </c>
      <c r="H28" s="57">
        <v>40000000000</v>
      </c>
      <c r="I28" s="58">
        <v>3.05</v>
      </c>
      <c r="J28" s="145">
        <v>20000000000</v>
      </c>
      <c r="K28" s="58">
        <v>3.0700000000000003</v>
      </c>
      <c r="L28" s="58">
        <v>3.3000000000000003</v>
      </c>
      <c r="M28" s="58">
        <v>3.0700000000000003</v>
      </c>
      <c r="N28" s="59">
        <v>12000000000</v>
      </c>
    </row>
    <row r="29" spans="1:14" x14ac:dyDescent="0.25">
      <c r="A29" s="70" t="s">
        <v>114</v>
      </c>
      <c r="B29" s="56">
        <v>43270</v>
      </c>
      <c r="C29" s="22" t="s">
        <v>349</v>
      </c>
      <c r="D29" s="22" t="s">
        <v>17</v>
      </c>
      <c r="E29" s="55">
        <v>91</v>
      </c>
      <c r="F29" s="56">
        <v>43272</v>
      </c>
      <c r="G29" s="77">
        <v>43361</v>
      </c>
      <c r="H29" s="57">
        <v>40000000000</v>
      </c>
      <c r="I29" s="58">
        <v>2.6</v>
      </c>
      <c r="J29" s="145">
        <v>52000000000</v>
      </c>
      <c r="K29" s="58">
        <v>2.6</v>
      </c>
      <c r="L29" s="58">
        <v>2.6100000000000003</v>
      </c>
      <c r="M29" s="58">
        <v>2.6</v>
      </c>
      <c r="N29" s="59">
        <v>40000000000</v>
      </c>
    </row>
    <row r="30" spans="1:14" x14ac:dyDescent="0.25">
      <c r="A30" s="70" t="s">
        <v>114</v>
      </c>
      <c r="B30" s="56">
        <v>43270</v>
      </c>
      <c r="C30" s="22" t="s">
        <v>349</v>
      </c>
      <c r="D30" s="22" t="s">
        <v>17</v>
      </c>
      <c r="E30" s="55">
        <v>182</v>
      </c>
      <c r="F30" s="56">
        <v>43272</v>
      </c>
      <c r="G30" s="77">
        <v>43452</v>
      </c>
      <c r="H30" s="57">
        <v>40000000000</v>
      </c>
      <c r="I30" s="58">
        <v>2.85</v>
      </c>
      <c r="J30" s="145">
        <v>52000000000</v>
      </c>
      <c r="K30" s="58">
        <v>2.85</v>
      </c>
      <c r="L30" s="58">
        <v>2.85</v>
      </c>
      <c r="M30" s="58">
        <v>2.85</v>
      </c>
      <c r="N30" s="59">
        <v>40000000000</v>
      </c>
    </row>
    <row r="31" spans="1:14" x14ac:dyDescent="0.25">
      <c r="A31" s="70" t="s">
        <v>114</v>
      </c>
      <c r="B31" s="56">
        <v>43270</v>
      </c>
      <c r="C31" s="22" t="s">
        <v>349</v>
      </c>
      <c r="D31" s="22" t="s">
        <v>17</v>
      </c>
      <c r="E31" s="55">
        <v>364</v>
      </c>
      <c r="F31" s="56">
        <v>43272</v>
      </c>
      <c r="G31" s="77">
        <v>43634</v>
      </c>
      <c r="H31" s="57">
        <v>40000000000</v>
      </c>
      <c r="I31" s="58">
        <v>3.05</v>
      </c>
      <c r="J31" s="145">
        <v>68000000000</v>
      </c>
      <c r="K31" s="58">
        <v>3.05</v>
      </c>
      <c r="L31" s="58">
        <v>3.1</v>
      </c>
      <c r="M31" s="58">
        <v>3.05</v>
      </c>
      <c r="N31" s="59">
        <v>40000000000</v>
      </c>
    </row>
    <row r="32" spans="1:14" x14ac:dyDescent="0.25">
      <c r="A32" s="70" t="s">
        <v>115</v>
      </c>
      <c r="B32" s="56">
        <v>43298</v>
      </c>
      <c r="C32" s="22" t="s">
        <v>349</v>
      </c>
      <c r="D32" s="22" t="s">
        <v>17</v>
      </c>
      <c r="E32" s="55">
        <v>91</v>
      </c>
      <c r="F32" s="56">
        <v>43300</v>
      </c>
      <c r="G32" s="77">
        <v>43389</v>
      </c>
      <c r="H32" s="57">
        <v>50000000000</v>
      </c>
      <c r="I32" s="58">
        <v>2.6</v>
      </c>
      <c r="J32" s="145">
        <v>66000000000</v>
      </c>
      <c r="K32" s="58">
        <v>2.6100000000000003</v>
      </c>
      <c r="L32" s="58">
        <v>2.63</v>
      </c>
      <c r="M32" s="58">
        <v>2.6100000000000003</v>
      </c>
      <c r="N32" s="59">
        <v>50000000000</v>
      </c>
    </row>
    <row r="33" spans="1:14" x14ac:dyDescent="0.25">
      <c r="A33" s="70" t="s">
        <v>115</v>
      </c>
      <c r="B33" s="56">
        <v>43298</v>
      </c>
      <c r="C33" s="22" t="s">
        <v>349</v>
      </c>
      <c r="D33" s="22" t="s">
        <v>17</v>
      </c>
      <c r="E33" s="55">
        <v>182</v>
      </c>
      <c r="F33" s="56">
        <v>43300</v>
      </c>
      <c r="G33" s="77">
        <v>43480</v>
      </c>
      <c r="H33" s="57">
        <v>50000000000</v>
      </c>
      <c r="I33" s="58">
        <v>2.85</v>
      </c>
      <c r="J33" s="145">
        <v>62000000000</v>
      </c>
      <c r="K33" s="58">
        <v>2.86</v>
      </c>
      <c r="L33" s="58">
        <v>2.9000000000000004</v>
      </c>
      <c r="M33" s="58">
        <v>2.86</v>
      </c>
      <c r="N33" s="59">
        <v>50000000000</v>
      </c>
    </row>
    <row r="34" spans="1:14" x14ac:dyDescent="0.25">
      <c r="A34" s="70" t="s">
        <v>115</v>
      </c>
      <c r="B34" s="56">
        <v>43298</v>
      </c>
      <c r="C34" s="22" t="s">
        <v>349</v>
      </c>
      <c r="D34" s="22" t="s">
        <v>17</v>
      </c>
      <c r="E34" s="55">
        <v>364</v>
      </c>
      <c r="F34" s="56">
        <v>43300</v>
      </c>
      <c r="G34" s="77">
        <v>43662</v>
      </c>
      <c r="H34" s="57">
        <v>50000000000</v>
      </c>
      <c r="I34" s="58">
        <v>3.05</v>
      </c>
      <c r="J34" s="145">
        <v>58000000000</v>
      </c>
      <c r="K34" s="58">
        <v>3.06</v>
      </c>
      <c r="L34" s="58">
        <v>3.06</v>
      </c>
      <c r="M34" s="58">
        <v>3.06</v>
      </c>
      <c r="N34" s="59">
        <v>50000000000</v>
      </c>
    </row>
    <row r="35" spans="1:14" x14ac:dyDescent="0.25">
      <c r="A35" s="70" t="s">
        <v>116</v>
      </c>
      <c r="B35" s="56">
        <v>43333</v>
      </c>
      <c r="C35" s="22" t="s">
        <v>349</v>
      </c>
      <c r="D35" s="22" t="s">
        <v>17</v>
      </c>
      <c r="E35" s="55">
        <v>91</v>
      </c>
      <c r="F35" s="56">
        <v>43335</v>
      </c>
      <c r="G35" s="77">
        <v>43424</v>
      </c>
      <c r="H35" s="57">
        <v>70000000000</v>
      </c>
      <c r="I35" s="58">
        <v>2.6</v>
      </c>
      <c r="J35" s="144"/>
      <c r="K35" s="58"/>
      <c r="L35" s="58"/>
      <c r="M35" s="58"/>
      <c r="N35" s="63"/>
    </row>
    <row r="36" spans="1:14" x14ac:dyDescent="0.25">
      <c r="A36" s="70" t="s">
        <v>116</v>
      </c>
      <c r="B36" s="56">
        <v>43333</v>
      </c>
      <c r="C36" s="22" t="s">
        <v>349</v>
      </c>
      <c r="D36" s="22" t="s">
        <v>17</v>
      </c>
      <c r="E36" s="55">
        <v>182</v>
      </c>
      <c r="F36" s="56">
        <v>43335</v>
      </c>
      <c r="G36" s="77">
        <v>43515</v>
      </c>
      <c r="H36" s="57">
        <v>60000000000</v>
      </c>
      <c r="I36" s="58">
        <v>2.85</v>
      </c>
      <c r="J36" s="146"/>
      <c r="K36" s="64"/>
      <c r="L36" s="64"/>
      <c r="M36" s="64"/>
      <c r="N36" s="63"/>
    </row>
    <row r="37" spans="1:14" x14ac:dyDescent="0.25">
      <c r="A37" s="70" t="s">
        <v>116</v>
      </c>
      <c r="B37" s="56">
        <v>43333</v>
      </c>
      <c r="C37" s="22" t="s">
        <v>349</v>
      </c>
      <c r="D37" s="22" t="s">
        <v>17</v>
      </c>
      <c r="E37" s="55">
        <v>364</v>
      </c>
      <c r="F37" s="56">
        <v>43335</v>
      </c>
      <c r="G37" s="77">
        <v>43697</v>
      </c>
      <c r="H37" s="57">
        <v>50000000000</v>
      </c>
      <c r="I37" s="58">
        <v>3.05</v>
      </c>
      <c r="J37" s="146"/>
      <c r="K37" s="64"/>
      <c r="L37" s="64"/>
      <c r="M37" s="64"/>
      <c r="N37" s="63"/>
    </row>
    <row r="38" spans="1:14" x14ac:dyDescent="0.25">
      <c r="A38" s="70" t="s">
        <v>117</v>
      </c>
      <c r="B38" s="56">
        <v>43368</v>
      </c>
      <c r="C38" s="22" t="s">
        <v>349</v>
      </c>
      <c r="D38" s="22" t="s">
        <v>17</v>
      </c>
      <c r="E38" s="55">
        <v>91</v>
      </c>
      <c r="F38" s="56">
        <v>43370</v>
      </c>
      <c r="G38" s="77">
        <v>43459</v>
      </c>
      <c r="H38" s="57">
        <v>70000000000</v>
      </c>
      <c r="I38" s="58">
        <v>2.6</v>
      </c>
      <c r="J38" s="145">
        <v>14050000000</v>
      </c>
      <c r="K38" s="58">
        <v>2.6</v>
      </c>
      <c r="L38" s="58">
        <v>2.6100000000000003</v>
      </c>
      <c r="M38" s="58">
        <v>2.6</v>
      </c>
      <c r="N38" s="57">
        <v>14050000000</v>
      </c>
    </row>
    <row r="39" spans="1:14" x14ac:dyDescent="0.25">
      <c r="A39" s="70" t="s">
        <v>117</v>
      </c>
      <c r="B39" s="56">
        <v>43368</v>
      </c>
      <c r="C39" s="22" t="s">
        <v>349</v>
      </c>
      <c r="D39" s="22" t="s">
        <v>17</v>
      </c>
      <c r="E39" s="55">
        <v>182</v>
      </c>
      <c r="F39" s="56">
        <v>43370</v>
      </c>
      <c r="G39" s="77">
        <v>43550</v>
      </c>
      <c r="H39" s="57">
        <v>60000000000</v>
      </c>
      <c r="I39" s="58">
        <v>2.85</v>
      </c>
      <c r="J39" s="145">
        <v>20820000000</v>
      </c>
      <c r="K39" s="58">
        <v>2.87</v>
      </c>
      <c r="L39" s="58">
        <v>2.87</v>
      </c>
      <c r="M39" s="58">
        <v>2.87</v>
      </c>
      <c r="N39" s="57">
        <v>20820000000</v>
      </c>
    </row>
    <row r="40" spans="1:14" x14ac:dyDescent="0.25">
      <c r="A40" s="70" t="s">
        <v>117</v>
      </c>
      <c r="B40" s="56">
        <v>43368</v>
      </c>
      <c r="C40" s="22" t="s">
        <v>349</v>
      </c>
      <c r="D40" s="22" t="s">
        <v>17</v>
      </c>
      <c r="E40" s="55">
        <v>364</v>
      </c>
      <c r="F40" s="56">
        <v>43370</v>
      </c>
      <c r="G40" s="77">
        <v>43732</v>
      </c>
      <c r="H40" s="57">
        <v>50000000000</v>
      </c>
      <c r="I40" s="58">
        <v>3.05</v>
      </c>
      <c r="J40" s="145">
        <v>28000000000</v>
      </c>
      <c r="K40" s="58">
        <v>3.06</v>
      </c>
      <c r="L40" s="58">
        <v>3.0700000000000003</v>
      </c>
      <c r="M40" s="58">
        <v>3.06</v>
      </c>
      <c r="N40" s="57">
        <v>28000000000</v>
      </c>
    </row>
    <row r="41" spans="1:14" x14ac:dyDescent="0.25">
      <c r="A41" s="70" t="s">
        <v>118</v>
      </c>
      <c r="B41" s="56">
        <v>43389</v>
      </c>
      <c r="C41" s="22" t="s">
        <v>349</v>
      </c>
      <c r="D41" s="22" t="s">
        <v>17</v>
      </c>
      <c r="E41" s="55">
        <v>91</v>
      </c>
      <c r="F41" s="56">
        <v>43391</v>
      </c>
      <c r="G41" s="77">
        <v>43480</v>
      </c>
      <c r="H41" s="57">
        <v>60000000000</v>
      </c>
      <c r="I41" s="58">
        <v>2.6</v>
      </c>
      <c r="J41" s="145">
        <v>8000000000</v>
      </c>
      <c r="K41" s="58">
        <v>2.6100000000000003</v>
      </c>
      <c r="L41" s="58">
        <v>2.6100000000000003</v>
      </c>
      <c r="M41" s="58">
        <v>2.6100000000000003</v>
      </c>
      <c r="N41" s="57">
        <v>8000000000</v>
      </c>
    </row>
    <row r="42" spans="1:14" x14ac:dyDescent="0.25">
      <c r="A42" s="70" t="s">
        <v>118</v>
      </c>
      <c r="B42" s="56">
        <v>43389</v>
      </c>
      <c r="C42" s="22" t="s">
        <v>349</v>
      </c>
      <c r="D42" s="22" t="s">
        <v>17</v>
      </c>
      <c r="E42" s="55">
        <v>182</v>
      </c>
      <c r="F42" s="56">
        <v>43391</v>
      </c>
      <c r="G42" s="77">
        <v>43571</v>
      </c>
      <c r="H42" s="57">
        <v>50000000000</v>
      </c>
      <c r="I42" s="58">
        <v>2.85</v>
      </c>
      <c r="J42" s="146"/>
      <c r="K42" s="64"/>
      <c r="L42" s="64"/>
      <c r="M42" s="64"/>
      <c r="N42" s="63"/>
    </row>
    <row r="43" spans="1:14" x14ac:dyDescent="0.25">
      <c r="A43" s="70" t="s">
        <v>118</v>
      </c>
      <c r="B43" s="56">
        <v>43389</v>
      </c>
      <c r="C43" s="22" t="s">
        <v>349</v>
      </c>
      <c r="D43" s="22" t="s">
        <v>17</v>
      </c>
      <c r="E43" s="55">
        <v>364</v>
      </c>
      <c r="F43" s="56">
        <v>43391</v>
      </c>
      <c r="G43" s="77">
        <v>43753</v>
      </c>
      <c r="H43" s="57">
        <v>40000000000</v>
      </c>
      <c r="I43" s="58">
        <v>3.05</v>
      </c>
      <c r="J43" s="145">
        <v>12000000000</v>
      </c>
      <c r="K43" s="58">
        <v>3.05</v>
      </c>
      <c r="L43" s="58">
        <v>3.1</v>
      </c>
      <c r="M43" s="58">
        <v>3.05</v>
      </c>
      <c r="N43" s="59">
        <v>12000000000</v>
      </c>
    </row>
    <row r="44" spans="1:14" x14ac:dyDescent="0.25">
      <c r="A44" s="70" t="s">
        <v>119</v>
      </c>
      <c r="B44" s="56">
        <v>43417</v>
      </c>
      <c r="C44" s="22" t="s">
        <v>349</v>
      </c>
      <c r="D44" s="22" t="s">
        <v>17</v>
      </c>
      <c r="E44" s="55">
        <v>91</v>
      </c>
      <c r="F44" s="56">
        <v>43419</v>
      </c>
      <c r="G44" s="77">
        <v>43508</v>
      </c>
      <c r="H44" s="57">
        <v>60000000000</v>
      </c>
      <c r="I44" s="58">
        <v>2.6</v>
      </c>
      <c r="J44" s="145">
        <v>8000000000</v>
      </c>
      <c r="K44" s="58">
        <v>2.6</v>
      </c>
      <c r="L44" s="58">
        <v>2.6</v>
      </c>
      <c r="M44" s="58">
        <v>2.6</v>
      </c>
      <c r="N44" s="57">
        <v>8000000000</v>
      </c>
    </row>
    <row r="45" spans="1:14" x14ac:dyDescent="0.25">
      <c r="A45" s="70" t="s">
        <v>119</v>
      </c>
      <c r="B45" s="56">
        <v>43417</v>
      </c>
      <c r="C45" s="22" t="s">
        <v>349</v>
      </c>
      <c r="D45" s="22" t="s">
        <v>17</v>
      </c>
      <c r="E45" s="55">
        <v>182</v>
      </c>
      <c r="F45" s="56">
        <v>43419</v>
      </c>
      <c r="G45" s="77">
        <v>43599</v>
      </c>
      <c r="H45" s="57">
        <v>50000000000</v>
      </c>
      <c r="I45" s="58">
        <v>2.85</v>
      </c>
      <c r="J45" s="146"/>
      <c r="K45" s="64"/>
      <c r="L45" s="64"/>
      <c r="M45" s="64"/>
      <c r="N45" s="63"/>
    </row>
    <row r="46" spans="1:14" x14ac:dyDescent="0.25">
      <c r="A46" s="70" t="s">
        <v>119</v>
      </c>
      <c r="B46" s="56">
        <v>43417</v>
      </c>
      <c r="C46" s="22" t="s">
        <v>349</v>
      </c>
      <c r="D46" s="22" t="s">
        <v>17</v>
      </c>
      <c r="E46" s="55">
        <v>364</v>
      </c>
      <c r="F46" s="56">
        <v>43419</v>
      </c>
      <c r="G46" s="77">
        <v>43781</v>
      </c>
      <c r="H46" s="57">
        <v>40000000000</v>
      </c>
      <c r="I46" s="58">
        <v>3.05</v>
      </c>
      <c r="J46" s="145">
        <v>10000000000</v>
      </c>
      <c r="K46" s="58">
        <v>3.05</v>
      </c>
      <c r="L46" s="58">
        <v>3.05</v>
      </c>
      <c r="M46" s="58">
        <v>3.05</v>
      </c>
      <c r="N46" s="57">
        <v>10000000000</v>
      </c>
    </row>
    <row r="47" spans="1:14" x14ac:dyDescent="0.25">
      <c r="A47" s="70" t="s">
        <v>120</v>
      </c>
      <c r="B47" s="56">
        <v>43452</v>
      </c>
      <c r="C47" s="22" t="s">
        <v>349</v>
      </c>
      <c r="D47" s="22" t="s">
        <v>17</v>
      </c>
      <c r="E47" s="55">
        <v>91</v>
      </c>
      <c r="F47" s="56">
        <v>43454</v>
      </c>
      <c r="G47" s="77">
        <v>43543</v>
      </c>
      <c r="H47" s="57">
        <v>60000000000</v>
      </c>
      <c r="I47" s="58">
        <v>2.6</v>
      </c>
      <c r="J47" s="145">
        <v>58000000000</v>
      </c>
      <c r="K47" s="58">
        <v>2.6</v>
      </c>
      <c r="L47" s="58">
        <v>2.6100000000000003</v>
      </c>
      <c r="M47" s="58">
        <v>2.6</v>
      </c>
      <c r="N47" s="57">
        <v>58000000000</v>
      </c>
    </row>
    <row r="48" spans="1:14" x14ac:dyDescent="0.25">
      <c r="A48" s="70" t="s">
        <v>120</v>
      </c>
      <c r="B48" s="56">
        <v>43452</v>
      </c>
      <c r="C48" s="22" t="s">
        <v>349</v>
      </c>
      <c r="D48" s="22" t="s">
        <v>17</v>
      </c>
      <c r="E48" s="55">
        <v>182</v>
      </c>
      <c r="F48" s="56">
        <v>43454</v>
      </c>
      <c r="G48" s="77">
        <v>43634</v>
      </c>
      <c r="H48" s="57">
        <v>50000000000</v>
      </c>
      <c r="I48" s="58">
        <v>2.85</v>
      </c>
      <c r="J48" s="145">
        <v>40000000000</v>
      </c>
      <c r="K48" s="58">
        <v>2.86</v>
      </c>
      <c r="L48" s="58">
        <v>2.86</v>
      </c>
      <c r="M48" s="58">
        <v>2.86</v>
      </c>
      <c r="N48" s="57">
        <v>40000000000</v>
      </c>
    </row>
    <row r="49" spans="1:14" x14ac:dyDescent="0.25">
      <c r="A49" s="70" t="s">
        <v>120</v>
      </c>
      <c r="B49" s="56">
        <v>43452</v>
      </c>
      <c r="C49" s="22" t="s">
        <v>349</v>
      </c>
      <c r="D49" s="22" t="s">
        <v>17</v>
      </c>
      <c r="E49" s="55">
        <v>364</v>
      </c>
      <c r="F49" s="56">
        <v>43454</v>
      </c>
      <c r="G49" s="77">
        <v>43816</v>
      </c>
      <c r="H49" s="57">
        <v>40000000000</v>
      </c>
      <c r="I49" s="58">
        <v>3.05</v>
      </c>
      <c r="J49" s="145">
        <v>40000000000</v>
      </c>
      <c r="K49" s="58">
        <v>3.05</v>
      </c>
      <c r="L49" s="58">
        <v>3.06</v>
      </c>
      <c r="M49" s="58">
        <v>3.05</v>
      </c>
      <c r="N49" s="57">
        <v>40000000000</v>
      </c>
    </row>
    <row r="50" spans="1:14" x14ac:dyDescent="0.25">
      <c r="A50" s="70" t="s">
        <v>121</v>
      </c>
      <c r="B50" s="56">
        <v>43480</v>
      </c>
      <c r="C50" s="22" t="s">
        <v>349</v>
      </c>
      <c r="D50" s="22" t="s">
        <v>17</v>
      </c>
      <c r="E50" s="55">
        <v>91</v>
      </c>
      <c r="F50" s="56">
        <v>43482</v>
      </c>
      <c r="G50" s="77">
        <v>43571</v>
      </c>
      <c r="H50" s="57">
        <v>60000000000</v>
      </c>
      <c r="I50" s="58">
        <v>2.6</v>
      </c>
      <c r="J50" s="145">
        <v>76400000000</v>
      </c>
      <c r="K50" s="58">
        <v>2.6100000000000003</v>
      </c>
      <c r="L50" s="58">
        <v>2.63</v>
      </c>
      <c r="M50" s="58">
        <v>2.6100000000000003</v>
      </c>
      <c r="N50" s="57">
        <v>60000000000</v>
      </c>
    </row>
    <row r="51" spans="1:14" x14ac:dyDescent="0.25">
      <c r="A51" s="70" t="s">
        <v>121</v>
      </c>
      <c r="B51" s="56">
        <v>43480</v>
      </c>
      <c r="C51" s="22" t="s">
        <v>349</v>
      </c>
      <c r="D51" s="22" t="s">
        <v>17</v>
      </c>
      <c r="E51" s="55">
        <v>182</v>
      </c>
      <c r="F51" s="56">
        <v>43482</v>
      </c>
      <c r="G51" s="77">
        <v>43662</v>
      </c>
      <c r="H51" s="57">
        <v>50000000000</v>
      </c>
      <c r="I51" s="58">
        <v>2.85</v>
      </c>
      <c r="J51" s="145">
        <v>50000000000</v>
      </c>
      <c r="K51" s="58">
        <v>2.86</v>
      </c>
      <c r="L51" s="58">
        <v>2.86</v>
      </c>
      <c r="M51" s="58">
        <v>2.86</v>
      </c>
      <c r="N51" s="57">
        <v>50000000000</v>
      </c>
    </row>
    <row r="52" spans="1:14" x14ac:dyDescent="0.25">
      <c r="A52" s="70" t="s">
        <v>121</v>
      </c>
      <c r="B52" s="56">
        <v>43480</v>
      </c>
      <c r="C52" s="22" t="s">
        <v>349</v>
      </c>
      <c r="D52" s="22" t="s">
        <v>17</v>
      </c>
      <c r="E52" s="55">
        <v>364</v>
      </c>
      <c r="F52" s="56">
        <v>43482</v>
      </c>
      <c r="G52" s="77">
        <v>43844</v>
      </c>
      <c r="H52" s="57">
        <v>40000000000</v>
      </c>
      <c r="I52" s="58">
        <v>3.05</v>
      </c>
      <c r="J52" s="145">
        <v>70000000000</v>
      </c>
      <c r="K52" s="58">
        <v>3.05</v>
      </c>
      <c r="L52" s="58">
        <v>3.06</v>
      </c>
      <c r="M52" s="58">
        <v>3.06</v>
      </c>
      <c r="N52" s="57">
        <v>40000000000</v>
      </c>
    </row>
    <row r="53" spans="1:14" x14ac:dyDescent="0.25">
      <c r="A53" s="70" t="s">
        <v>122</v>
      </c>
      <c r="B53" s="56">
        <v>43514</v>
      </c>
      <c r="C53" s="22" t="s">
        <v>349</v>
      </c>
      <c r="D53" s="22" t="s">
        <v>17</v>
      </c>
      <c r="E53" s="55">
        <v>91</v>
      </c>
      <c r="F53" s="56">
        <v>43516</v>
      </c>
      <c r="G53" s="77">
        <v>43605</v>
      </c>
      <c r="H53" s="57">
        <v>70000000000</v>
      </c>
      <c r="I53" s="58">
        <v>2.6</v>
      </c>
      <c r="J53" s="145">
        <v>202000000000</v>
      </c>
      <c r="K53" s="58">
        <v>2.6</v>
      </c>
      <c r="L53" s="58">
        <v>2.6599999999999997</v>
      </c>
      <c r="M53" s="58">
        <v>2.64</v>
      </c>
      <c r="N53" s="57">
        <v>70000000000</v>
      </c>
    </row>
    <row r="54" spans="1:14" x14ac:dyDescent="0.25">
      <c r="A54" s="70" t="s">
        <v>122</v>
      </c>
      <c r="B54" s="56">
        <v>43514</v>
      </c>
      <c r="C54" s="22" t="s">
        <v>349</v>
      </c>
      <c r="D54" s="22" t="s">
        <v>17</v>
      </c>
      <c r="E54" s="55">
        <v>182</v>
      </c>
      <c r="F54" s="56">
        <v>43516</v>
      </c>
      <c r="G54" s="77">
        <v>43696</v>
      </c>
      <c r="H54" s="57">
        <v>50000000000</v>
      </c>
      <c r="I54" s="58">
        <v>2.85</v>
      </c>
      <c r="J54" s="145">
        <v>168000000000</v>
      </c>
      <c r="K54" s="58">
        <v>2.86</v>
      </c>
      <c r="L54" s="58">
        <v>2.9000000000000004</v>
      </c>
      <c r="M54" s="58">
        <v>2.9000000000000004</v>
      </c>
      <c r="N54" s="57">
        <v>50000000000</v>
      </c>
    </row>
    <row r="55" spans="1:14" x14ac:dyDescent="0.25">
      <c r="A55" s="70" t="s">
        <v>122</v>
      </c>
      <c r="B55" s="56">
        <v>43514</v>
      </c>
      <c r="C55" s="22" t="s">
        <v>349</v>
      </c>
      <c r="D55" s="22" t="s">
        <v>17</v>
      </c>
      <c r="E55" s="55">
        <v>364</v>
      </c>
      <c r="F55" s="56">
        <v>43516</v>
      </c>
      <c r="G55" s="77">
        <v>43878</v>
      </c>
      <c r="H55" s="57">
        <v>80000000000</v>
      </c>
      <c r="I55" s="58">
        <v>3.05</v>
      </c>
      <c r="J55" s="145">
        <v>160000000000</v>
      </c>
      <c r="K55" s="58">
        <v>3.05</v>
      </c>
      <c r="L55" s="58">
        <v>3.1</v>
      </c>
      <c r="M55" s="58">
        <v>3.1</v>
      </c>
      <c r="N55" s="57">
        <v>80000000000</v>
      </c>
    </row>
    <row r="56" spans="1:14" x14ac:dyDescent="0.25">
      <c r="A56" s="70" t="s">
        <v>123</v>
      </c>
      <c r="B56" s="56">
        <v>43543</v>
      </c>
      <c r="C56" s="22" t="s">
        <v>349</v>
      </c>
      <c r="D56" s="22" t="s">
        <v>17</v>
      </c>
      <c r="E56" s="55">
        <v>91</v>
      </c>
      <c r="F56" s="56">
        <v>43545</v>
      </c>
      <c r="G56" s="77">
        <v>43634</v>
      </c>
      <c r="H56" s="57">
        <v>70000000000</v>
      </c>
      <c r="I56" s="58">
        <v>2.6</v>
      </c>
      <c r="J56" s="145">
        <v>194000000000</v>
      </c>
      <c r="K56" s="58">
        <v>2.65</v>
      </c>
      <c r="L56" s="58">
        <v>2.97</v>
      </c>
      <c r="M56" s="58">
        <v>2.85</v>
      </c>
      <c r="N56" s="57">
        <v>70000000000</v>
      </c>
    </row>
    <row r="57" spans="1:14" x14ac:dyDescent="0.25">
      <c r="A57" s="70" t="s">
        <v>123</v>
      </c>
      <c r="B57" s="56">
        <v>43543</v>
      </c>
      <c r="C57" s="22" t="s">
        <v>349</v>
      </c>
      <c r="D57" s="22" t="s">
        <v>17</v>
      </c>
      <c r="E57" s="55">
        <v>182</v>
      </c>
      <c r="F57" s="56">
        <v>43545</v>
      </c>
      <c r="G57" s="77">
        <v>43725</v>
      </c>
      <c r="H57" s="57">
        <v>50000000000</v>
      </c>
      <c r="I57" s="58">
        <v>2.85</v>
      </c>
      <c r="J57" s="145">
        <v>207980000000</v>
      </c>
      <c r="K57" s="58">
        <v>2.9000000000000004</v>
      </c>
      <c r="L57" s="58">
        <v>3.19</v>
      </c>
      <c r="M57" s="58">
        <v>3.05</v>
      </c>
      <c r="N57" s="57">
        <v>50000000000</v>
      </c>
    </row>
    <row r="58" spans="1:14" x14ac:dyDescent="0.25">
      <c r="A58" s="70" t="s">
        <v>123</v>
      </c>
      <c r="B58" s="56">
        <v>43543</v>
      </c>
      <c r="C58" s="22" t="s">
        <v>349</v>
      </c>
      <c r="D58" s="22" t="s">
        <v>17</v>
      </c>
      <c r="E58" s="55">
        <v>364</v>
      </c>
      <c r="F58" s="56">
        <v>43545</v>
      </c>
      <c r="G58" s="77">
        <v>43907</v>
      </c>
      <c r="H58" s="57">
        <v>80000000000</v>
      </c>
      <c r="I58" s="58">
        <v>3.05</v>
      </c>
      <c r="J58" s="145">
        <v>291000000000</v>
      </c>
      <c r="K58" s="58">
        <v>3.05</v>
      </c>
      <c r="L58" s="58">
        <v>3.5000000000000004</v>
      </c>
      <c r="M58" s="58">
        <v>3.2</v>
      </c>
      <c r="N58" s="57">
        <v>80000000000</v>
      </c>
    </row>
    <row r="59" spans="1:14" x14ac:dyDescent="0.25">
      <c r="A59" s="70" t="s">
        <v>124</v>
      </c>
      <c r="B59" s="56">
        <v>43567</v>
      </c>
      <c r="C59" s="22" t="s">
        <v>349</v>
      </c>
      <c r="D59" s="22" t="s">
        <v>17</v>
      </c>
      <c r="E59" s="55">
        <v>91</v>
      </c>
      <c r="F59" s="56">
        <v>43569</v>
      </c>
      <c r="G59" s="77">
        <v>43658</v>
      </c>
      <c r="H59" s="57">
        <v>70000000000</v>
      </c>
      <c r="I59" s="58">
        <v>2.6</v>
      </c>
      <c r="J59" s="145">
        <v>228000000000</v>
      </c>
      <c r="K59" s="58">
        <v>2.6</v>
      </c>
      <c r="L59" s="58">
        <v>3.2099999999999995</v>
      </c>
      <c r="M59" s="58">
        <v>3.18</v>
      </c>
      <c r="N59" s="57">
        <v>70000000000</v>
      </c>
    </row>
    <row r="60" spans="1:14" x14ac:dyDescent="0.25">
      <c r="A60" s="70" t="s">
        <v>124</v>
      </c>
      <c r="B60" s="56">
        <v>43567</v>
      </c>
      <c r="C60" s="22" t="s">
        <v>349</v>
      </c>
      <c r="D60" s="22" t="s">
        <v>17</v>
      </c>
      <c r="E60" s="55">
        <v>182</v>
      </c>
      <c r="F60" s="56">
        <v>43569</v>
      </c>
      <c r="G60" s="77">
        <v>43749</v>
      </c>
      <c r="H60" s="57">
        <v>50000000000</v>
      </c>
      <c r="I60" s="58">
        <v>2.85</v>
      </c>
      <c r="J60" s="145">
        <v>198500000000</v>
      </c>
      <c r="K60" s="58">
        <v>2.85</v>
      </c>
      <c r="L60" s="58">
        <v>3.4099999999999997</v>
      </c>
      <c r="M60" s="58">
        <v>3.4099999999999997</v>
      </c>
      <c r="N60" s="57">
        <v>50000000000</v>
      </c>
    </row>
    <row r="61" spans="1:14" x14ac:dyDescent="0.25">
      <c r="A61" s="70" t="s">
        <v>124</v>
      </c>
      <c r="B61" s="56">
        <v>43567</v>
      </c>
      <c r="C61" s="22" t="s">
        <v>349</v>
      </c>
      <c r="D61" s="22" t="s">
        <v>17</v>
      </c>
      <c r="E61" s="55">
        <v>364</v>
      </c>
      <c r="F61" s="56">
        <v>43569</v>
      </c>
      <c r="G61" s="77">
        <v>43931</v>
      </c>
      <c r="H61" s="57">
        <v>80000000000</v>
      </c>
      <c r="I61" s="58">
        <v>3.05</v>
      </c>
      <c r="J61" s="145">
        <v>190900000000</v>
      </c>
      <c r="K61" s="58">
        <v>3.05</v>
      </c>
      <c r="L61" s="58">
        <v>3.65</v>
      </c>
      <c r="M61" s="58">
        <v>3.55</v>
      </c>
      <c r="N61" s="57">
        <v>80000000000</v>
      </c>
    </row>
    <row r="62" spans="1:14" x14ac:dyDescent="0.25">
      <c r="A62" s="70" t="s">
        <v>125</v>
      </c>
      <c r="B62" s="56">
        <v>43578</v>
      </c>
      <c r="C62" s="22" t="s">
        <v>349</v>
      </c>
      <c r="D62" s="22" t="s">
        <v>17</v>
      </c>
      <c r="E62" s="55">
        <v>91</v>
      </c>
      <c r="F62" s="56">
        <v>43580</v>
      </c>
      <c r="G62" s="77">
        <v>43669</v>
      </c>
      <c r="H62" s="57">
        <v>70000000000</v>
      </c>
      <c r="I62" s="58">
        <v>2.6</v>
      </c>
      <c r="J62" s="145">
        <v>224000000000</v>
      </c>
      <c r="K62" s="58">
        <v>2.68</v>
      </c>
      <c r="L62" s="58">
        <v>3.63</v>
      </c>
      <c r="M62" s="58">
        <v>3.4299999999999997</v>
      </c>
      <c r="N62" s="57">
        <v>70000000000</v>
      </c>
    </row>
    <row r="63" spans="1:14" x14ac:dyDescent="0.25">
      <c r="A63" s="70" t="s">
        <v>125</v>
      </c>
      <c r="B63" s="56">
        <v>43578</v>
      </c>
      <c r="C63" s="22" t="s">
        <v>349</v>
      </c>
      <c r="D63" s="22" t="s">
        <v>17</v>
      </c>
      <c r="E63" s="55">
        <v>182</v>
      </c>
      <c r="F63" s="56">
        <v>43580</v>
      </c>
      <c r="G63" s="77">
        <v>43760</v>
      </c>
      <c r="H63" s="57">
        <v>50000000000</v>
      </c>
      <c r="I63" s="58">
        <v>2.85</v>
      </c>
      <c r="J63" s="145">
        <v>234900000000</v>
      </c>
      <c r="K63" s="58">
        <v>2.9000000000000004</v>
      </c>
      <c r="L63" s="58">
        <v>3.85</v>
      </c>
      <c r="M63" s="58">
        <v>3.63</v>
      </c>
      <c r="N63" s="57">
        <v>50000000000</v>
      </c>
    </row>
    <row r="64" spans="1:14" x14ac:dyDescent="0.25">
      <c r="A64" s="70" t="s">
        <v>125</v>
      </c>
      <c r="B64" s="56">
        <v>43578</v>
      </c>
      <c r="C64" s="22" t="s">
        <v>349</v>
      </c>
      <c r="D64" s="22" t="s">
        <v>17</v>
      </c>
      <c r="E64" s="55">
        <v>364</v>
      </c>
      <c r="F64" s="56">
        <v>43580</v>
      </c>
      <c r="G64" s="77">
        <v>43942</v>
      </c>
      <c r="H64" s="57">
        <v>80000000000</v>
      </c>
      <c r="I64" s="58">
        <v>3.05</v>
      </c>
      <c r="J64" s="145">
        <v>303500000000</v>
      </c>
      <c r="K64" s="58">
        <v>3.05</v>
      </c>
      <c r="L64" s="58">
        <v>4.1500000000000004</v>
      </c>
      <c r="M64" s="58">
        <v>3.85</v>
      </c>
      <c r="N64" s="57">
        <v>80000000000</v>
      </c>
    </row>
    <row r="65" spans="1:14" x14ac:dyDescent="0.25">
      <c r="A65" s="70" t="s">
        <v>126</v>
      </c>
      <c r="B65" s="56">
        <v>43594</v>
      </c>
      <c r="C65" s="22" t="s">
        <v>349</v>
      </c>
      <c r="D65" s="22" t="s">
        <v>17</v>
      </c>
      <c r="E65" s="55">
        <v>91</v>
      </c>
      <c r="F65" s="56">
        <v>43596</v>
      </c>
      <c r="G65" s="77">
        <v>43685</v>
      </c>
      <c r="H65" s="57">
        <v>70000000000</v>
      </c>
      <c r="I65" s="58">
        <v>2.6</v>
      </c>
      <c r="J65" s="145">
        <v>120000000000</v>
      </c>
      <c r="K65" s="58">
        <v>3.6700000000000004</v>
      </c>
      <c r="L65" s="58">
        <v>4.3999999999999995</v>
      </c>
      <c r="M65" s="58">
        <v>3.8</v>
      </c>
      <c r="N65" s="57">
        <v>70000000000</v>
      </c>
    </row>
    <row r="66" spans="1:14" x14ac:dyDescent="0.25">
      <c r="A66" s="70" t="s">
        <v>126</v>
      </c>
      <c r="B66" s="56">
        <v>43594</v>
      </c>
      <c r="C66" s="22" t="s">
        <v>349</v>
      </c>
      <c r="D66" s="22" t="s">
        <v>17</v>
      </c>
      <c r="E66" s="55">
        <v>182</v>
      </c>
      <c r="F66" s="56">
        <v>43596</v>
      </c>
      <c r="G66" s="77">
        <v>43776</v>
      </c>
      <c r="H66" s="57">
        <v>50000000000</v>
      </c>
      <c r="I66" s="58">
        <v>2.85</v>
      </c>
      <c r="J66" s="145">
        <v>159000000000</v>
      </c>
      <c r="K66" s="58">
        <v>3.8</v>
      </c>
      <c r="L66" s="58">
        <v>4.5999999999999996</v>
      </c>
      <c r="M66" s="58">
        <v>3.9600000000000004</v>
      </c>
      <c r="N66" s="57">
        <v>50000000000</v>
      </c>
    </row>
    <row r="67" spans="1:14" x14ac:dyDescent="0.25">
      <c r="A67" s="70" t="s">
        <v>126</v>
      </c>
      <c r="B67" s="56">
        <v>43594</v>
      </c>
      <c r="C67" s="22" t="s">
        <v>349</v>
      </c>
      <c r="D67" s="22" t="s">
        <v>17</v>
      </c>
      <c r="E67" s="55">
        <v>364</v>
      </c>
      <c r="F67" s="56">
        <v>43596</v>
      </c>
      <c r="G67" s="77">
        <v>43958</v>
      </c>
      <c r="H67" s="57">
        <v>80000000000</v>
      </c>
      <c r="I67" s="58">
        <v>3.05</v>
      </c>
      <c r="J67" s="145">
        <v>298000000000</v>
      </c>
      <c r="K67" s="58">
        <v>3.1</v>
      </c>
      <c r="L67" s="58">
        <v>5.01</v>
      </c>
      <c r="M67" s="58">
        <v>4.8500000000000005</v>
      </c>
      <c r="N67" s="57">
        <v>80000000000</v>
      </c>
    </row>
    <row r="68" spans="1:14" x14ac:dyDescent="0.25">
      <c r="A68" s="70" t="s">
        <v>127</v>
      </c>
      <c r="B68" s="56">
        <v>43602</v>
      </c>
      <c r="C68" s="22" t="s">
        <v>349</v>
      </c>
      <c r="D68" s="22" t="s">
        <v>17</v>
      </c>
      <c r="E68" s="55">
        <v>91</v>
      </c>
      <c r="F68" s="56">
        <v>43604</v>
      </c>
      <c r="G68" s="77">
        <v>43693</v>
      </c>
      <c r="H68" s="57">
        <v>100000000000</v>
      </c>
      <c r="I68" s="58">
        <v>2.6</v>
      </c>
      <c r="J68" s="145">
        <v>88000000000</v>
      </c>
      <c r="K68" s="58">
        <v>2.7</v>
      </c>
      <c r="L68" s="58">
        <v>4.72</v>
      </c>
      <c r="M68" s="58">
        <v>2.7</v>
      </c>
      <c r="N68" s="57">
        <v>87985000000</v>
      </c>
    </row>
    <row r="69" spans="1:14" x14ac:dyDescent="0.25">
      <c r="A69" s="70" t="s">
        <v>127</v>
      </c>
      <c r="B69" s="56">
        <v>43602</v>
      </c>
      <c r="C69" s="22" t="s">
        <v>349</v>
      </c>
      <c r="D69" s="22" t="s">
        <v>17</v>
      </c>
      <c r="E69" s="55">
        <v>182</v>
      </c>
      <c r="F69" s="56">
        <v>43604</v>
      </c>
      <c r="G69" s="77">
        <v>43784</v>
      </c>
      <c r="H69" s="57">
        <v>100000000000</v>
      </c>
      <c r="I69" s="58">
        <v>2.85</v>
      </c>
      <c r="J69" s="145">
        <v>86000000000</v>
      </c>
      <c r="K69" s="58">
        <v>2.9000000000000004</v>
      </c>
      <c r="L69" s="58">
        <v>4.97</v>
      </c>
      <c r="M69" s="58">
        <v>2.9000000000000004</v>
      </c>
      <c r="N69" s="57">
        <v>86000000000</v>
      </c>
    </row>
    <row r="70" spans="1:14" x14ac:dyDescent="0.25">
      <c r="A70" s="70" t="s">
        <v>127</v>
      </c>
      <c r="B70" s="56">
        <v>43602</v>
      </c>
      <c r="C70" s="22" t="s">
        <v>349</v>
      </c>
      <c r="D70" s="22" t="s">
        <v>17</v>
      </c>
      <c r="E70" s="55">
        <v>364</v>
      </c>
      <c r="F70" s="56">
        <v>43604</v>
      </c>
      <c r="G70" s="77">
        <v>43966</v>
      </c>
      <c r="H70" s="57">
        <v>200000000000</v>
      </c>
      <c r="I70" s="58">
        <v>3.05</v>
      </c>
      <c r="J70" s="145">
        <v>190000000000</v>
      </c>
      <c r="K70" s="58">
        <v>3.15</v>
      </c>
      <c r="L70" s="58">
        <v>5.17</v>
      </c>
      <c r="M70" s="58">
        <v>3.15</v>
      </c>
      <c r="N70" s="57">
        <v>190000000000</v>
      </c>
    </row>
    <row r="71" spans="1:14" x14ac:dyDescent="0.25">
      <c r="A71" s="70" t="s">
        <v>128</v>
      </c>
      <c r="B71" s="56">
        <v>43633</v>
      </c>
      <c r="C71" s="22" t="s">
        <v>349</v>
      </c>
      <c r="D71" s="22" t="s">
        <v>17</v>
      </c>
      <c r="E71" s="55">
        <v>91</v>
      </c>
      <c r="F71" s="56">
        <v>43635</v>
      </c>
      <c r="G71" s="77">
        <v>43724</v>
      </c>
      <c r="H71" s="57">
        <v>100000000000</v>
      </c>
      <c r="I71" s="58">
        <v>2.6</v>
      </c>
      <c r="J71" s="145">
        <v>32000000000</v>
      </c>
      <c r="K71" s="58">
        <v>2.6</v>
      </c>
      <c r="L71" s="58">
        <v>2.71</v>
      </c>
      <c r="M71" s="58">
        <v>2.6</v>
      </c>
      <c r="N71" s="57">
        <v>32000000000</v>
      </c>
    </row>
    <row r="72" spans="1:14" x14ac:dyDescent="0.25">
      <c r="A72" s="70" t="s">
        <v>128</v>
      </c>
      <c r="B72" s="56">
        <v>43633</v>
      </c>
      <c r="C72" s="22" t="s">
        <v>349</v>
      </c>
      <c r="D72" s="22" t="s">
        <v>17</v>
      </c>
      <c r="E72" s="55">
        <v>182</v>
      </c>
      <c r="F72" s="56">
        <v>43635</v>
      </c>
      <c r="G72" s="77">
        <v>43815</v>
      </c>
      <c r="H72" s="57">
        <v>100000000000</v>
      </c>
      <c r="I72" s="58">
        <v>2.85</v>
      </c>
      <c r="J72" s="145">
        <v>24000000000</v>
      </c>
      <c r="K72" s="58">
        <v>2.9000000000000004</v>
      </c>
      <c r="L72" s="58">
        <v>2.91</v>
      </c>
      <c r="M72" s="58">
        <v>2.9000000000000004</v>
      </c>
      <c r="N72" s="57">
        <v>24000000000</v>
      </c>
    </row>
    <row r="73" spans="1:14" x14ac:dyDescent="0.25">
      <c r="A73" s="70" t="s">
        <v>128</v>
      </c>
      <c r="B73" s="56">
        <v>43633</v>
      </c>
      <c r="C73" s="22" t="s">
        <v>349</v>
      </c>
      <c r="D73" s="22" t="s">
        <v>17</v>
      </c>
      <c r="E73" s="55">
        <v>364</v>
      </c>
      <c r="F73" s="56">
        <v>43635</v>
      </c>
      <c r="G73" s="77">
        <v>43997</v>
      </c>
      <c r="H73" s="57">
        <v>200000000000</v>
      </c>
      <c r="I73" s="58">
        <v>3.05</v>
      </c>
      <c r="J73" s="145">
        <v>174000000000</v>
      </c>
      <c r="K73" s="58">
        <v>3.05</v>
      </c>
      <c r="L73" s="58">
        <v>5.0200000000000005</v>
      </c>
      <c r="M73" s="58">
        <v>3.05</v>
      </c>
      <c r="N73" s="57">
        <v>174000000000</v>
      </c>
    </row>
    <row r="74" spans="1:14" x14ac:dyDescent="0.25">
      <c r="A74" s="70" t="s">
        <v>129</v>
      </c>
      <c r="B74" s="56">
        <v>43641</v>
      </c>
      <c r="C74" s="22" t="s">
        <v>349</v>
      </c>
      <c r="D74" s="22" t="s">
        <v>17</v>
      </c>
      <c r="E74" s="55">
        <v>91</v>
      </c>
      <c r="F74" s="56">
        <v>43643</v>
      </c>
      <c r="G74" s="77">
        <v>43732</v>
      </c>
      <c r="H74" s="57">
        <v>100000000000</v>
      </c>
      <c r="I74" s="58">
        <v>2.6</v>
      </c>
      <c r="J74" s="145">
        <v>50000000000</v>
      </c>
      <c r="K74" s="58">
        <v>2.6100000000000003</v>
      </c>
      <c r="L74" s="58">
        <v>2.65</v>
      </c>
      <c r="M74" s="58">
        <v>2.6100000000000003</v>
      </c>
      <c r="N74" s="57">
        <v>50000000000</v>
      </c>
    </row>
    <row r="75" spans="1:14" x14ac:dyDescent="0.25">
      <c r="A75" s="70" t="s">
        <v>129</v>
      </c>
      <c r="B75" s="56">
        <v>43641</v>
      </c>
      <c r="C75" s="22" t="s">
        <v>349</v>
      </c>
      <c r="D75" s="22" t="s">
        <v>17</v>
      </c>
      <c r="E75" s="55">
        <v>182</v>
      </c>
      <c r="F75" s="56">
        <v>43643</v>
      </c>
      <c r="G75" s="77">
        <v>43823</v>
      </c>
      <c r="H75" s="57">
        <v>100000000000</v>
      </c>
      <c r="I75" s="58">
        <v>2.85</v>
      </c>
      <c r="J75" s="146"/>
      <c r="K75" s="64"/>
      <c r="L75" s="64"/>
      <c r="M75" s="64"/>
      <c r="N75" s="57"/>
    </row>
    <row r="76" spans="1:14" x14ac:dyDescent="0.25">
      <c r="A76" s="70" t="s">
        <v>129</v>
      </c>
      <c r="B76" s="56">
        <v>43641</v>
      </c>
      <c r="C76" s="22" t="s">
        <v>349</v>
      </c>
      <c r="D76" s="22" t="s">
        <v>17</v>
      </c>
      <c r="E76" s="55">
        <v>364</v>
      </c>
      <c r="F76" s="56">
        <v>43643</v>
      </c>
      <c r="G76" s="77">
        <v>44005</v>
      </c>
      <c r="H76" s="57">
        <v>200000000000</v>
      </c>
      <c r="I76" s="58">
        <v>3.05</v>
      </c>
      <c r="J76" s="145">
        <v>20000000000</v>
      </c>
      <c r="K76" s="58">
        <v>3.1</v>
      </c>
      <c r="L76" s="58">
        <v>3.1</v>
      </c>
      <c r="M76" s="58">
        <v>3.1</v>
      </c>
      <c r="N76" s="57">
        <v>20000000000</v>
      </c>
    </row>
    <row r="77" spans="1:14" x14ac:dyDescent="0.25">
      <c r="A77" s="70" t="s">
        <v>130</v>
      </c>
      <c r="B77" s="56">
        <v>43662</v>
      </c>
      <c r="C77" s="22" t="s">
        <v>349</v>
      </c>
      <c r="D77" s="22" t="s">
        <v>17</v>
      </c>
      <c r="E77" s="55">
        <v>91</v>
      </c>
      <c r="F77" s="56">
        <v>43664</v>
      </c>
      <c r="G77" s="77">
        <v>43753</v>
      </c>
      <c r="H77" s="57">
        <v>100000000000</v>
      </c>
      <c r="I77" s="58">
        <v>2.6</v>
      </c>
      <c r="J77" s="145">
        <v>64000000000</v>
      </c>
      <c r="K77" s="58">
        <v>2.6100000000000003</v>
      </c>
      <c r="L77" s="58">
        <v>2.65</v>
      </c>
      <c r="M77" s="58">
        <v>2.6100000000000003</v>
      </c>
      <c r="N77" s="57">
        <v>64000000000</v>
      </c>
    </row>
    <row r="78" spans="1:14" x14ac:dyDescent="0.25">
      <c r="A78" s="70" t="s">
        <v>130</v>
      </c>
      <c r="B78" s="56">
        <v>43662</v>
      </c>
      <c r="C78" s="22" t="s">
        <v>349</v>
      </c>
      <c r="D78" s="22" t="s">
        <v>17</v>
      </c>
      <c r="E78" s="55">
        <v>182</v>
      </c>
      <c r="F78" s="56">
        <v>43664</v>
      </c>
      <c r="G78" s="77">
        <v>43844</v>
      </c>
      <c r="H78" s="57">
        <v>100000000000</v>
      </c>
      <c r="I78" s="58">
        <v>2.85</v>
      </c>
      <c r="J78" s="145">
        <v>40000000000</v>
      </c>
      <c r="K78" s="58">
        <v>2.86</v>
      </c>
      <c r="L78" s="58">
        <v>2.87</v>
      </c>
      <c r="M78" s="58">
        <v>2.86</v>
      </c>
      <c r="N78" s="57">
        <v>40000000000</v>
      </c>
    </row>
    <row r="79" spans="1:14" x14ac:dyDescent="0.25">
      <c r="A79" s="70" t="s">
        <v>130</v>
      </c>
      <c r="B79" s="56">
        <v>43662</v>
      </c>
      <c r="C79" s="22" t="s">
        <v>349</v>
      </c>
      <c r="D79" s="22" t="s">
        <v>17</v>
      </c>
      <c r="E79" s="55">
        <v>364</v>
      </c>
      <c r="F79" s="56">
        <v>43664</v>
      </c>
      <c r="G79" s="77">
        <v>44026</v>
      </c>
      <c r="H79" s="57">
        <v>200000000000</v>
      </c>
      <c r="I79" s="58">
        <v>3.05</v>
      </c>
      <c r="J79" s="145">
        <v>38000000000</v>
      </c>
      <c r="K79" s="58">
        <v>3.05</v>
      </c>
      <c r="L79" s="58">
        <v>4</v>
      </c>
      <c r="M79" s="58">
        <v>3.05</v>
      </c>
      <c r="N79" s="57">
        <v>38000000000</v>
      </c>
    </row>
    <row r="80" spans="1:14" x14ac:dyDescent="0.25">
      <c r="A80" s="70" t="s">
        <v>131</v>
      </c>
      <c r="B80" s="56">
        <v>43669</v>
      </c>
      <c r="C80" s="22" t="s">
        <v>349</v>
      </c>
      <c r="D80" s="22" t="s">
        <v>17</v>
      </c>
      <c r="E80" s="55">
        <v>91</v>
      </c>
      <c r="F80" s="56">
        <v>43671</v>
      </c>
      <c r="G80" s="77">
        <v>43760</v>
      </c>
      <c r="H80" s="57">
        <v>100000000000</v>
      </c>
      <c r="I80" s="58">
        <v>2.6</v>
      </c>
      <c r="J80" s="145">
        <v>66000000000</v>
      </c>
      <c r="K80" s="58">
        <v>2.6100000000000003</v>
      </c>
      <c r="L80" s="58">
        <v>2.6100000000000003</v>
      </c>
      <c r="M80" s="58">
        <v>2.6100000000000003</v>
      </c>
      <c r="N80" s="57">
        <v>66000000000</v>
      </c>
    </row>
    <row r="81" spans="1:14" x14ac:dyDescent="0.25">
      <c r="A81" s="70" t="s">
        <v>131</v>
      </c>
      <c r="B81" s="56">
        <v>43669</v>
      </c>
      <c r="C81" s="22" t="s">
        <v>349</v>
      </c>
      <c r="D81" s="22" t="s">
        <v>17</v>
      </c>
      <c r="E81" s="55">
        <v>182</v>
      </c>
      <c r="F81" s="56">
        <v>43671</v>
      </c>
      <c r="G81" s="77">
        <v>43851</v>
      </c>
      <c r="H81" s="57">
        <v>100000000000</v>
      </c>
      <c r="I81" s="58">
        <v>2.85</v>
      </c>
      <c r="J81" s="145">
        <v>73900000000</v>
      </c>
      <c r="K81" s="58">
        <v>2.86</v>
      </c>
      <c r="L81" s="58">
        <v>2.9000000000000004</v>
      </c>
      <c r="M81" s="58">
        <v>2.86</v>
      </c>
      <c r="N81" s="57">
        <v>73900000000</v>
      </c>
    </row>
    <row r="82" spans="1:14" x14ac:dyDescent="0.25">
      <c r="A82" s="70" t="s">
        <v>131</v>
      </c>
      <c r="B82" s="56">
        <v>43669</v>
      </c>
      <c r="C82" s="22" t="s">
        <v>349</v>
      </c>
      <c r="D82" s="22" t="s">
        <v>17</v>
      </c>
      <c r="E82" s="55">
        <v>364</v>
      </c>
      <c r="F82" s="56">
        <v>43671</v>
      </c>
      <c r="G82" s="77">
        <v>44033</v>
      </c>
      <c r="H82" s="57">
        <v>200000000000</v>
      </c>
      <c r="I82" s="58">
        <v>3.05</v>
      </c>
      <c r="J82" s="145">
        <v>21900000000</v>
      </c>
      <c r="K82" s="58">
        <v>3.05</v>
      </c>
      <c r="L82" s="58">
        <v>3.06</v>
      </c>
      <c r="M82" s="58">
        <v>3.05</v>
      </c>
      <c r="N82" s="57">
        <v>21900000000</v>
      </c>
    </row>
    <row r="83" spans="1:14" x14ac:dyDescent="0.25">
      <c r="A83" s="70" t="s">
        <v>132</v>
      </c>
      <c r="B83" s="56">
        <v>43690</v>
      </c>
      <c r="C83" s="22" t="s">
        <v>349</v>
      </c>
      <c r="D83" s="22" t="s">
        <v>17</v>
      </c>
      <c r="E83" s="55">
        <v>91</v>
      </c>
      <c r="F83" s="56">
        <v>43692</v>
      </c>
      <c r="G83" s="77">
        <v>43781</v>
      </c>
      <c r="H83" s="57">
        <v>100000000000</v>
      </c>
      <c r="I83" s="58">
        <v>2.6</v>
      </c>
      <c r="J83" s="145">
        <v>66500000000</v>
      </c>
      <c r="K83" s="58">
        <v>2.65</v>
      </c>
      <c r="L83" s="58">
        <v>2.7</v>
      </c>
      <c r="M83" s="58">
        <v>2.65</v>
      </c>
      <c r="N83" s="57">
        <v>66500000000</v>
      </c>
    </row>
    <row r="84" spans="1:14" x14ac:dyDescent="0.25">
      <c r="A84" s="70" t="s">
        <v>132</v>
      </c>
      <c r="B84" s="56">
        <v>43690</v>
      </c>
      <c r="C84" s="22" t="s">
        <v>349</v>
      </c>
      <c r="D84" s="22" t="s">
        <v>17</v>
      </c>
      <c r="E84" s="55">
        <v>182</v>
      </c>
      <c r="F84" s="56">
        <v>43692</v>
      </c>
      <c r="G84" s="77">
        <v>43872</v>
      </c>
      <c r="H84" s="57">
        <v>100000000000</v>
      </c>
      <c r="I84" s="58">
        <v>2.85</v>
      </c>
      <c r="J84" s="145">
        <v>16000000000</v>
      </c>
      <c r="K84" s="58">
        <v>2.86</v>
      </c>
      <c r="L84" s="58">
        <v>2.86</v>
      </c>
      <c r="M84" s="58">
        <v>2.86</v>
      </c>
      <c r="N84" s="57">
        <v>16000000000</v>
      </c>
    </row>
    <row r="85" spans="1:14" x14ac:dyDescent="0.25">
      <c r="A85" s="70" t="s">
        <v>132</v>
      </c>
      <c r="B85" s="56">
        <v>43690</v>
      </c>
      <c r="C85" s="22" t="s">
        <v>349</v>
      </c>
      <c r="D85" s="22" t="s">
        <v>17</v>
      </c>
      <c r="E85" s="55">
        <v>364</v>
      </c>
      <c r="F85" s="56">
        <v>43692</v>
      </c>
      <c r="G85" s="77">
        <v>44054</v>
      </c>
      <c r="H85" s="57">
        <v>200000000000</v>
      </c>
      <c r="I85" s="58">
        <v>3.05</v>
      </c>
      <c r="J85" s="145">
        <v>124000000000</v>
      </c>
      <c r="K85" s="58">
        <v>3.05</v>
      </c>
      <c r="L85" s="58">
        <v>3.5000000000000004</v>
      </c>
      <c r="M85" s="58">
        <v>3.05</v>
      </c>
      <c r="N85" s="57">
        <v>124000000000</v>
      </c>
    </row>
    <row r="86" spans="1:14" x14ac:dyDescent="0.25">
      <c r="A86" s="70" t="s">
        <v>133</v>
      </c>
      <c r="B86" s="56">
        <v>43697</v>
      </c>
      <c r="C86" s="22" t="s">
        <v>349</v>
      </c>
      <c r="D86" s="22" t="s">
        <v>17</v>
      </c>
      <c r="E86" s="55">
        <v>91</v>
      </c>
      <c r="F86" s="56">
        <v>43699</v>
      </c>
      <c r="G86" s="77">
        <v>43788</v>
      </c>
      <c r="H86" s="57">
        <v>100000000000</v>
      </c>
      <c r="I86" s="58">
        <v>2.6</v>
      </c>
      <c r="J86" s="145">
        <v>25000000000</v>
      </c>
      <c r="K86" s="58">
        <v>2.6100000000000003</v>
      </c>
      <c r="L86" s="58">
        <v>2.6100000000000003</v>
      </c>
      <c r="M86" s="58">
        <v>2.6100000000000003</v>
      </c>
      <c r="N86" s="57">
        <v>25000000000</v>
      </c>
    </row>
    <row r="87" spans="1:14" x14ac:dyDescent="0.25">
      <c r="A87" s="70" t="s">
        <v>133</v>
      </c>
      <c r="B87" s="56">
        <v>43697</v>
      </c>
      <c r="C87" s="22" t="s">
        <v>349</v>
      </c>
      <c r="D87" s="22" t="s">
        <v>17</v>
      </c>
      <c r="E87" s="55">
        <v>182</v>
      </c>
      <c r="F87" s="56">
        <v>43699</v>
      </c>
      <c r="G87" s="77">
        <v>43879</v>
      </c>
      <c r="H87" s="57">
        <v>100000000000</v>
      </c>
      <c r="I87" s="58">
        <v>2.8000000000000003</v>
      </c>
      <c r="J87" s="145">
        <v>21000000000</v>
      </c>
      <c r="K87" s="58">
        <v>2.8000000000000003</v>
      </c>
      <c r="L87" s="58">
        <v>2.85</v>
      </c>
      <c r="M87" s="58">
        <v>2.8000000000000003</v>
      </c>
      <c r="N87" s="57">
        <v>21000000000</v>
      </c>
    </row>
    <row r="88" spans="1:14" x14ac:dyDescent="0.25">
      <c r="A88" s="70" t="s">
        <v>133</v>
      </c>
      <c r="B88" s="56">
        <v>43697</v>
      </c>
      <c r="C88" s="22" t="s">
        <v>349</v>
      </c>
      <c r="D88" s="22" t="s">
        <v>17</v>
      </c>
      <c r="E88" s="55">
        <v>364</v>
      </c>
      <c r="F88" s="56">
        <v>43699</v>
      </c>
      <c r="G88" s="77">
        <v>44061</v>
      </c>
      <c r="H88" s="57">
        <v>200000000000</v>
      </c>
      <c r="I88" s="58">
        <v>3</v>
      </c>
      <c r="J88" s="145">
        <v>40000000000</v>
      </c>
      <c r="K88" s="58">
        <v>3.01</v>
      </c>
      <c r="L88" s="58">
        <v>3.05</v>
      </c>
      <c r="M88" s="58">
        <v>3.01</v>
      </c>
      <c r="N88" s="57">
        <v>40000000000</v>
      </c>
    </row>
    <row r="89" spans="1:14" x14ac:dyDescent="0.25">
      <c r="A89" s="70" t="s">
        <v>134</v>
      </c>
      <c r="B89" s="56">
        <v>43725</v>
      </c>
      <c r="C89" s="22" t="s">
        <v>349</v>
      </c>
      <c r="D89" s="22" t="s">
        <v>17</v>
      </c>
      <c r="E89" s="55">
        <v>91</v>
      </c>
      <c r="F89" s="56">
        <v>43727</v>
      </c>
      <c r="G89" s="77">
        <v>43816</v>
      </c>
      <c r="H89" s="57">
        <v>100000000000</v>
      </c>
      <c r="I89" s="58">
        <v>2.6</v>
      </c>
      <c r="J89" s="145">
        <v>48200000000</v>
      </c>
      <c r="K89" s="58">
        <v>2.6</v>
      </c>
      <c r="L89" s="58">
        <v>2.7</v>
      </c>
      <c r="M89" s="58">
        <v>2.6</v>
      </c>
      <c r="N89" s="57">
        <v>48200000000</v>
      </c>
    </row>
    <row r="90" spans="1:14" x14ac:dyDescent="0.25">
      <c r="A90" s="70" t="s">
        <v>134</v>
      </c>
      <c r="B90" s="56">
        <v>43725</v>
      </c>
      <c r="C90" s="22" t="s">
        <v>349</v>
      </c>
      <c r="D90" s="22" t="s">
        <v>17</v>
      </c>
      <c r="E90" s="55">
        <v>182</v>
      </c>
      <c r="F90" s="56">
        <v>43727</v>
      </c>
      <c r="G90" s="77">
        <v>43907</v>
      </c>
      <c r="H90" s="57">
        <v>100000000000</v>
      </c>
      <c r="I90" s="58">
        <v>2.8000000000000003</v>
      </c>
      <c r="J90" s="145">
        <v>50000000000</v>
      </c>
      <c r="K90" s="58">
        <v>2.8000000000000003</v>
      </c>
      <c r="L90" s="58">
        <v>2.85</v>
      </c>
      <c r="M90" s="58">
        <v>2.8000000000000003</v>
      </c>
      <c r="N90" s="57">
        <v>50000000000</v>
      </c>
    </row>
    <row r="91" spans="1:14" x14ac:dyDescent="0.25">
      <c r="A91" s="70" t="s">
        <v>134</v>
      </c>
      <c r="B91" s="56">
        <v>43725</v>
      </c>
      <c r="C91" s="22" t="s">
        <v>349</v>
      </c>
      <c r="D91" s="22" t="s">
        <v>17</v>
      </c>
      <c r="E91" s="55">
        <v>364</v>
      </c>
      <c r="F91" s="56">
        <v>43727</v>
      </c>
      <c r="G91" s="77">
        <v>44089</v>
      </c>
      <c r="H91" s="57">
        <v>200000000000</v>
      </c>
      <c r="I91" s="58">
        <v>3</v>
      </c>
      <c r="J91" s="145">
        <v>37900000000</v>
      </c>
      <c r="K91" s="58">
        <v>3.05</v>
      </c>
      <c r="L91" s="58">
        <v>4</v>
      </c>
      <c r="M91" s="58">
        <v>3.05</v>
      </c>
      <c r="N91" s="57">
        <v>37900000000</v>
      </c>
    </row>
    <row r="92" spans="1:14" x14ac:dyDescent="0.25">
      <c r="A92" s="70" t="s">
        <v>135</v>
      </c>
      <c r="B92" s="56">
        <v>43731</v>
      </c>
      <c r="C92" s="22" t="s">
        <v>349</v>
      </c>
      <c r="D92" s="22" t="s">
        <v>17</v>
      </c>
      <c r="E92" s="55">
        <v>91</v>
      </c>
      <c r="F92" s="56">
        <v>43733</v>
      </c>
      <c r="G92" s="77">
        <v>43822</v>
      </c>
      <c r="H92" s="57">
        <v>100000000000</v>
      </c>
      <c r="I92" s="58">
        <v>2.6</v>
      </c>
      <c r="J92" s="145">
        <v>46000000000</v>
      </c>
      <c r="K92" s="58">
        <v>2.6</v>
      </c>
      <c r="L92" s="58">
        <v>2.6100000000000003</v>
      </c>
      <c r="M92" s="58">
        <v>2.6</v>
      </c>
      <c r="N92" s="57">
        <v>46000000000</v>
      </c>
    </row>
    <row r="93" spans="1:14" x14ac:dyDescent="0.25">
      <c r="A93" s="70" t="s">
        <v>135</v>
      </c>
      <c r="B93" s="56">
        <v>43731</v>
      </c>
      <c r="C93" s="22" t="s">
        <v>349</v>
      </c>
      <c r="D93" s="22" t="s">
        <v>17</v>
      </c>
      <c r="E93" s="55">
        <v>182</v>
      </c>
      <c r="F93" s="56">
        <v>43733</v>
      </c>
      <c r="G93" s="77">
        <v>43913</v>
      </c>
      <c r="H93" s="57">
        <v>100000000000</v>
      </c>
      <c r="I93" s="58">
        <v>2.8000000000000003</v>
      </c>
      <c r="J93" s="145">
        <v>16000000000</v>
      </c>
      <c r="K93" s="58">
        <v>2.8000000000000003</v>
      </c>
      <c r="L93" s="58">
        <v>2.8000000000000003</v>
      </c>
      <c r="M93" s="58">
        <v>2.8000000000000003</v>
      </c>
      <c r="N93" s="57">
        <v>16000000000</v>
      </c>
    </row>
    <row r="94" spans="1:14" x14ac:dyDescent="0.25">
      <c r="A94" s="70" t="s">
        <v>135</v>
      </c>
      <c r="B94" s="56">
        <v>43731</v>
      </c>
      <c r="C94" s="22" t="s">
        <v>349</v>
      </c>
      <c r="D94" s="22" t="s">
        <v>17</v>
      </c>
      <c r="E94" s="55">
        <v>364</v>
      </c>
      <c r="F94" s="56">
        <v>43733</v>
      </c>
      <c r="G94" s="77">
        <v>44095</v>
      </c>
      <c r="H94" s="57">
        <v>200000000000</v>
      </c>
      <c r="I94" s="58">
        <v>3</v>
      </c>
      <c r="J94" s="145">
        <v>120000000000</v>
      </c>
      <c r="K94" s="58">
        <v>3.5000000000000004</v>
      </c>
      <c r="L94" s="58">
        <v>3.5000000000000004</v>
      </c>
      <c r="M94" s="58">
        <v>3.5000000000000004</v>
      </c>
      <c r="N94" s="57">
        <v>120000000000</v>
      </c>
    </row>
    <row r="95" spans="1:14" x14ac:dyDescent="0.25">
      <c r="A95" s="70" t="s">
        <v>136</v>
      </c>
      <c r="B95" s="56">
        <v>43752</v>
      </c>
      <c r="C95" s="22" t="s">
        <v>349</v>
      </c>
      <c r="D95" s="22" t="s">
        <v>17</v>
      </c>
      <c r="E95" s="55">
        <v>91</v>
      </c>
      <c r="F95" s="56">
        <v>43754</v>
      </c>
      <c r="G95" s="77">
        <v>43843</v>
      </c>
      <c r="H95" s="57">
        <v>100000000000</v>
      </c>
      <c r="I95" s="58">
        <v>2.6</v>
      </c>
      <c r="J95" s="145">
        <v>65000000000</v>
      </c>
      <c r="K95" s="58">
        <v>2.6</v>
      </c>
      <c r="L95" s="58">
        <v>2.6100000000000003</v>
      </c>
      <c r="M95" s="58">
        <v>2.6</v>
      </c>
      <c r="N95" s="57">
        <v>65000000000</v>
      </c>
    </row>
    <row r="96" spans="1:14" x14ac:dyDescent="0.25">
      <c r="A96" s="70" t="s">
        <v>136</v>
      </c>
      <c r="B96" s="56">
        <v>43752</v>
      </c>
      <c r="C96" s="22" t="s">
        <v>349</v>
      </c>
      <c r="D96" s="22" t="s">
        <v>17</v>
      </c>
      <c r="E96" s="55">
        <v>182</v>
      </c>
      <c r="F96" s="56">
        <v>43754</v>
      </c>
      <c r="G96" s="77">
        <v>43934</v>
      </c>
      <c r="H96" s="57">
        <v>100000000000</v>
      </c>
      <c r="I96" s="58">
        <v>2.8000000000000003</v>
      </c>
      <c r="J96" s="145">
        <v>25000000000</v>
      </c>
      <c r="K96" s="58">
        <v>2.8000000000000003</v>
      </c>
      <c r="L96" s="58">
        <v>2.8000000000000003</v>
      </c>
      <c r="M96" s="58">
        <v>2.8000000000000003</v>
      </c>
      <c r="N96" s="57">
        <v>25000000000</v>
      </c>
    </row>
    <row r="97" spans="1:14" x14ac:dyDescent="0.25">
      <c r="A97" s="70" t="s">
        <v>136</v>
      </c>
      <c r="B97" s="56">
        <v>43752</v>
      </c>
      <c r="C97" s="22" t="s">
        <v>349</v>
      </c>
      <c r="D97" s="22" t="s">
        <v>17</v>
      </c>
      <c r="E97" s="55">
        <v>364</v>
      </c>
      <c r="F97" s="56">
        <v>43754</v>
      </c>
      <c r="G97" s="77">
        <v>44116</v>
      </c>
      <c r="H97" s="57">
        <v>200000000000</v>
      </c>
      <c r="I97" s="58">
        <v>3</v>
      </c>
      <c r="J97" s="146"/>
      <c r="K97" s="64"/>
      <c r="L97" s="64"/>
      <c r="M97" s="64"/>
      <c r="N97" s="63"/>
    </row>
    <row r="98" spans="1:14" x14ac:dyDescent="0.25">
      <c r="A98" s="70" t="s">
        <v>137</v>
      </c>
      <c r="B98" s="56">
        <v>43759</v>
      </c>
      <c r="C98" s="22" t="s">
        <v>349</v>
      </c>
      <c r="D98" s="22" t="s">
        <v>17</v>
      </c>
      <c r="E98" s="55">
        <v>91</v>
      </c>
      <c r="F98" s="56">
        <v>43761</v>
      </c>
      <c r="G98" s="77">
        <v>43850</v>
      </c>
      <c r="H98" s="57">
        <v>100000000000</v>
      </c>
      <c r="I98" s="58">
        <v>2.6</v>
      </c>
      <c r="J98" s="145">
        <v>74000000000</v>
      </c>
      <c r="K98" s="58">
        <v>2.6</v>
      </c>
      <c r="L98" s="58">
        <v>2.62</v>
      </c>
      <c r="M98" s="58">
        <v>2.6</v>
      </c>
      <c r="N98" s="57">
        <v>74000000000</v>
      </c>
    </row>
    <row r="99" spans="1:14" x14ac:dyDescent="0.25">
      <c r="A99" s="70" t="s">
        <v>137</v>
      </c>
      <c r="B99" s="56">
        <v>43759</v>
      </c>
      <c r="C99" s="22" t="s">
        <v>349</v>
      </c>
      <c r="D99" s="22" t="s">
        <v>17</v>
      </c>
      <c r="E99" s="55">
        <v>182</v>
      </c>
      <c r="F99" s="56">
        <v>43761</v>
      </c>
      <c r="G99" s="77">
        <v>43941</v>
      </c>
      <c r="H99" s="57">
        <v>100000000000</v>
      </c>
      <c r="I99" s="58">
        <v>2.8000000000000003</v>
      </c>
      <c r="J99" s="145">
        <v>40000000000</v>
      </c>
      <c r="K99" s="58">
        <v>2.8000000000000003</v>
      </c>
      <c r="L99" s="58">
        <v>2.81</v>
      </c>
      <c r="M99" s="58">
        <v>2.8000000000000003</v>
      </c>
      <c r="N99" s="57">
        <v>40000000000</v>
      </c>
    </row>
    <row r="100" spans="1:14" x14ac:dyDescent="0.25">
      <c r="A100" s="70" t="s">
        <v>137</v>
      </c>
      <c r="B100" s="56">
        <v>43759</v>
      </c>
      <c r="C100" s="22" t="s">
        <v>349</v>
      </c>
      <c r="D100" s="22" t="s">
        <v>17</v>
      </c>
      <c r="E100" s="55">
        <v>364</v>
      </c>
      <c r="F100" s="56">
        <v>43761</v>
      </c>
      <c r="G100" s="77">
        <v>44123</v>
      </c>
      <c r="H100" s="57">
        <v>200000000000</v>
      </c>
      <c r="I100" s="58">
        <v>3</v>
      </c>
      <c r="J100" s="146"/>
      <c r="K100" s="64"/>
      <c r="L100" s="64"/>
      <c r="M100" s="64"/>
      <c r="N100" s="63"/>
    </row>
    <row r="101" spans="1:14" x14ac:dyDescent="0.25">
      <c r="A101" s="70" t="s">
        <v>138</v>
      </c>
      <c r="B101" s="56">
        <v>43777</v>
      </c>
      <c r="C101" s="22" t="s">
        <v>349</v>
      </c>
      <c r="D101" s="22" t="s">
        <v>17</v>
      </c>
      <c r="E101" s="55">
        <v>91</v>
      </c>
      <c r="F101" s="56">
        <v>43779</v>
      </c>
      <c r="G101" s="77">
        <v>43868</v>
      </c>
      <c r="H101" s="57">
        <v>100000000000</v>
      </c>
      <c r="I101" s="58">
        <v>2.6</v>
      </c>
      <c r="J101" s="145">
        <v>116000000000</v>
      </c>
      <c r="K101" s="58">
        <v>2.6</v>
      </c>
      <c r="L101" s="58">
        <v>2.7</v>
      </c>
      <c r="M101" s="58">
        <v>2.6</v>
      </c>
      <c r="N101" s="57">
        <v>92000000000</v>
      </c>
    </row>
    <row r="102" spans="1:14" x14ac:dyDescent="0.25">
      <c r="A102" s="70" t="s">
        <v>138</v>
      </c>
      <c r="B102" s="56">
        <v>43777</v>
      </c>
      <c r="C102" s="22" t="s">
        <v>349</v>
      </c>
      <c r="D102" s="22" t="s">
        <v>17</v>
      </c>
      <c r="E102" s="55">
        <v>182</v>
      </c>
      <c r="F102" s="56">
        <v>43779</v>
      </c>
      <c r="G102" s="77">
        <v>43959</v>
      </c>
      <c r="H102" s="57">
        <v>100000000000</v>
      </c>
      <c r="I102" s="58">
        <v>2.8000000000000003</v>
      </c>
      <c r="J102" s="145">
        <v>62000000000</v>
      </c>
      <c r="K102" s="58">
        <v>2.8000000000000003</v>
      </c>
      <c r="L102" s="58">
        <v>2.85</v>
      </c>
      <c r="M102" s="58">
        <v>2.8000000000000003</v>
      </c>
      <c r="N102" s="57">
        <v>62000000000</v>
      </c>
    </row>
    <row r="103" spans="1:14" x14ac:dyDescent="0.25">
      <c r="A103" s="70" t="s">
        <v>138</v>
      </c>
      <c r="B103" s="56">
        <v>43777</v>
      </c>
      <c r="C103" s="22" t="s">
        <v>349</v>
      </c>
      <c r="D103" s="22" t="s">
        <v>17</v>
      </c>
      <c r="E103" s="55">
        <v>364</v>
      </c>
      <c r="F103" s="56">
        <v>43779</v>
      </c>
      <c r="G103" s="77">
        <v>44141</v>
      </c>
      <c r="H103" s="57">
        <v>200000000000</v>
      </c>
      <c r="I103" s="58">
        <v>3</v>
      </c>
      <c r="J103" s="145">
        <v>48000000000</v>
      </c>
      <c r="K103" s="58">
        <v>3</v>
      </c>
      <c r="L103" s="58">
        <v>3.05</v>
      </c>
      <c r="M103" s="58">
        <v>3</v>
      </c>
      <c r="N103" s="57">
        <v>48000000000</v>
      </c>
    </row>
    <row r="104" spans="1:14" x14ac:dyDescent="0.25">
      <c r="A104" s="70" t="s">
        <v>139</v>
      </c>
      <c r="B104" s="56">
        <v>43788</v>
      </c>
      <c r="C104" s="22" t="s">
        <v>349</v>
      </c>
      <c r="D104" s="22" t="s">
        <v>17</v>
      </c>
      <c r="E104" s="55">
        <v>91</v>
      </c>
      <c r="F104" s="56">
        <v>43790</v>
      </c>
      <c r="G104" s="77">
        <v>43879</v>
      </c>
      <c r="H104" s="57">
        <v>100000000000</v>
      </c>
      <c r="I104" s="58">
        <v>2.6</v>
      </c>
      <c r="J104" s="145">
        <v>251200000000</v>
      </c>
      <c r="K104" s="58">
        <v>2.6</v>
      </c>
      <c r="L104" s="58">
        <v>2.8000000000000003</v>
      </c>
      <c r="M104" s="58">
        <v>2.75</v>
      </c>
      <c r="N104" s="57">
        <v>100000000000</v>
      </c>
    </row>
    <row r="105" spans="1:14" x14ac:dyDescent="0.25">
      <c r="A105" s="70" t="s">
        <v>139</v>
      </c>
      <c r="B105" s="56">
        <v>43788</v>
      </c>
      <c r="C105" s="22" t="s">
        <v>349</v>
      </c>
      <c r="D105" s="22" t="s">
        <v>17</v>
      </c>
      <c r="E105" s="55">
        <v>182</v>
      </c>
      <c r="F105" s="56">
        <v>43790</v>
      </c>
      <c r="G105" s="77">
        <v>43970</v>
      </c>
      <c r="H105" s="57">
        <v>100000000000</v>
      </c>
      <c r="I105" s="58">
        <v>2.8000000000000003</v>
      </c>
      <c r="J105" s="145">
        <v>70000000000</v>
      </c>
      <c r="K105" s="58">
        <v>2.8000000000000003</v>
      </c>
      <c r="L105" s="58">
        <v>2.85</v>
      </c>
      <c r="M105" s="58">
        <v>2.8000000000000003</v>
      </c>
      <c r="N105" s="57">
        <v>70000000000</v>
      </c>
    </row>
    <row r="106" spans="1:14" x14ac:dyDescent="0.25">
      <c r="A106" s="70" t="s">
        <v>139</v>
      </c>
      <c r="B106" s="56">
        <v>43788</v>
      </c>
      <c r="C106" s="22" t="s">
        <v>349</v>
      </c>
      <c r="D106" s="22" t="s">
        <v>17</v>
      </c>
      <c r="E106" s="55">
        <v>364</v>
      </c>
      <c r="F106" s="56">
        <v>43790</v>
      </c>
      <c r="G106" s="77">
        <v>44152</v>
      </c>
      <c r="H106" s="57">
        <v>200000000000</v>
      </c>
      <c r="I106" s="58">
        <v>3</v>
      </c>
      <c r="J106" s="145">
        <v>71200000000</v>
      </c>
      <c r="K106" s="58">
        <v>3</v>
      </c>
      <c r="L106" s="58">
        <v>4</v>
      </c>
      <c r="M106" s="58">
        <v>3</v>
      </c>
      <c r="N106" s="57">
        <v>71200000000</v>
      </c>
    </row>
    <row r="107" spans="1:14" x14ac:dyDescent="0.25">
      <c r="A107" s="70" t="s">
        <v>140</v>
      </c>
      <c r="B107" s="56">
        <v>43816</v>
      </c>
      <c r="C107" s="22" t="s">
        <v>349</v>
      </c>
      <c r="D107" s="22" t="s">
        <v>17</v>
      </c>
      <c r="E107" s="55">
        <v>91</v>
      </c>
      <c r="F107" s="56">
        <v>43818</v>
      </c>
      <c r="G107" s="77">
        <v>43907</v>
      </c>
      <c r="H107" s="57">
        <v>150000000000</v>
      </c>
      <c r="I107" s="58">
        <v>2.6</v>
      </c>
      <c r="J107" s="145">
        <v>219000000000</v>
      </c>
      <c r="K107" s="58">
        <v>2.65</v>
      </c>
      <c r="L107" s="58">
        <v>3.01</v>
      </c>
      <c r="M107" s="58">
        <v>2.85</v>
      </c>
      <c r="N107" s="57">
        <v>150000000000</v>
      </c>
    </row>
    <row r="108" spans="1:14" x14ac:dyDescent="0.25">
      <c r="A108" s="70" t="s">
        <v>140</v>
      </c>
      <c r="B108" s="56">
        <v>43816</v>
      </c>
      <c r="C108" s="22" t="s">
        <v>349</v>
      </c>
      <c r="D108" s="22" t="s">
        <v>17</v>
      </c>
      <c r="E108" s="55">
        <v>182</v>
      </c>
      <c r="F108" s="56">
        <v>43818</v>
      </c>
      <c r="G108" s="77">
        <v>43998</v>
      </c>
      <c r="H108" s="57">
        <v>100000000000</v>
      </c>
      <c r="I108" s="58">
        <v>2.8000000000000003</v>
      </c>
      <c r="J108" s="145">
        <v>307000000000</v>
      </c>
      <c r="K108" s="58">
        <v>2.8000000000000003</v>
      </c>
      <c r="L108" s="58">
        <v>4</v>
      </c>
      <c r="M108" s="58">
        <v>3</v>
      </c>
      <c r="N108" s="57">
        <v>100000000000</v>
      </c>
    </row>
    <row r="109" spans="1:14" x14ac:dyDescent="0.25">
      <c r="A109" s="70" t="s">
        <v>140</v>
      </c>
      <c r="B109" s="56">
        <v>43816</v>
      </c>
      <c r="C109" s="22" t="s">
        <v>349</v>
      </c>
      <c r="D109" s="22" t="s">
        <v>17</v>
      </c>
      <c r="E109" s="55">
        <v>364</v>
      </c>
      <c r="F109" s="56">
        <v>43818</v>
      </c>
      <c r="G109" s="77">
        <v>44180</v>
      </c>
      <c r="H109" s="57">
        <v>150000000000</v>
      </c>
      <c r="I109" s="58">
        <v>3</v>
      </c>
      <c r="J109" s="145">
        <v>238100000000</v>
      </c>
      <c r="K109" s="58">
        <v>3</v>
      </c>
      <c r="L109" s="58">
        <v>5.25</v>
      </c>
      <c r="M109" s="58">
        <v>3.1</v>
      </c>
      <c r="N109" s="57">
        <v>150000000000</v>
      </c>
    </row>
    <row r="110" spans="1:14" x14ac:dyDescent="0.25">
      <c r="A110" s="70" t="s">
        <v>141</v>
      </c>
      <c r="B110" s="56">
        <v>43823</v>
      </c>
      <c r="C110" s="22" t="s">
        <v>349</v>
      </c>
      <c r="D110" s="22" t="s">
        <v>17</v>
      </c>
      <c r="E110" s="55">
        <v>91</v>
      </c>
      <c r="F110" s="56">
        <v>43825</v>
      </c>
      <c r="G110" s="77">
        <v>43914</v>
      </c>
      <c r="H110" s="57">
        <v>200000000000</v>
      </c>
      <c r="I110" s="58">
        <v>2.6</v>
      </c>
      <c r="J110" s="145">
        <v>222600000000</v>
      </c>
      <c r="K110" s="58">
        <v>2.6</v>
      </c>
      <c r="L110" s="58">
        <v>6.5</v>
      </c>
      <c r="M110" s="58">
        <v>2.9000000000000004</v>
      </c>
      <c r="N110" s="57">
        <v>200000000000</v>
      </c>
    </row>
    <row r="111" spans="1:14" x14ac:dyDescent="0.25">
      <c r="A111" s="70" t="s">
        <v>141</v>
      </c>
      <c r="B111" s="56">
        <v>43823</v>
      </c>
      <c r="C111" s="22" t="s">
        <v>349</v>
      </c>
      <c r="D111" s="22" t="s">
        <v>17</v>
      </c>
      <c r="E111" s="55">
        <v>182</v>
      </c>
      <c r="F111" s="56">
        <v>43825</v>
      </c>
      <c r="G111" s="77">
        <v>44005</v>
      </c>
      <c r="H111" s="57">
        <v>200000000000</v>
      </c>
      <c r="I111" s="58">
        <v>2.8000000000000003</v>
      </c>
      <c r="J111" s="145">
        <v>224700000000</v>
      </c>
      <c r="K111" s="58">
        <v>2.8000000000000003</v>
      </c>
      <c r="L111" s="58">
        <v>4.5</v>
      </c>
      <c r="M111" s="58">
        <v>3</v>
      </c>
      <c r="N111" s="57">
        <v>200000000000</v>
      </c>
    </row>
    <row r="112" spans="1:14" x14ac:dyDescent="0.25">
      <c r="A112" s="70" t="s">
        <v>141</v>
      </c>
      <c r="B112" s="56">
        <v>43823</v>
      </c>
      <c r="C112" s="22" t="s">
        <v>349</v>
      </c>
      <c r="D112" s="22" t="s">
        <v>17</v>
      </c>
      <c r="E112" s="55">
        <v>364</v>
      </c>
      <c r="F112" s="56">
        <v>43825</v>
      </c>
      <c r="G112" s="77">
        <v>44187</v>
      </c>
      <c r="H112" s="57">
        <v>200000000000</v>
      </c>
      <c r="I112" s="58">
        <v>3</v>
      </c>
      <c r="J112" s="145">
        <v>148200000000</v>
      </c>
      <c r="K112" s="58">
        <v>3</v>
      </c>
      <c r="L112" s="58">
        <v>7.0000000000000009</v>
      </c>
      <c r="M112" s="58">
        <v>3</v>
      </c>
      <c r="N112" s="57">
        <v>148200000000</v>
      </c>
    </row>
    <row r="113" spans="1:14" x14ac:dyDescent="0.25">
      <c r="A113" s="70" t="s">
        <v>142</v>
      </c>
      <c r="B113" s="56">
        <v>43844</v>
      </c>
      <c r="C113" s="22" t="s">
        <v>349</v>
      </c>
      <c r="D113" s="22" t="s">
        <v>17</v>
      </c>
      <c r="E113" s="55">
        <v>91</v>
      </c>
      <c r="F113" s="56">
        <v>43846</v>
      </c>
      <c r="G113" s="77">
        <v>43935</v>
      </c>
      <c r="H113" s="57">
        <v>150000000000</v>
      </c>
      <c r="I113" s="58">
        <v>2.6</v>
      </c>
      <c r="J113" s="145">
        <v>26200000000</v>
      </c>
      <c r="K113" s="58">
        <v>2.6</v>
      </c>
      <c r="L113" s="58">
        <v>2.62</v>
      </c>
      <c r="M113" s="58">
        <v>2.6</v>
      </c>
      <c r="N113" s="57">
        <v>26200000000</v>
      </c>
    </row>
    <row r="114" spans="1:14" x14ac:dyDescent="0.25">
      <c r="A114" s="70" t="s">
        <v>142</v>
      </c>
      <c r="B114" s="56">
        <v>43844</v>
      </c>
      <c r="C114" s="22" t="s">
        <v>349</v>
      </c>
      <c r="D114" s="22" t="s">
        <v>17</v>
      </c>
      <c r="E114" s="55">
        <v>182</v>
      </c>
      <c r="F114" s="56">
        <v>43846</v>
      </c>
      <c r="G114" s="77">
        <v>44026</v>
      </c>
      <c r="H114" s="57">
        <v>150000000000</v>
      </c>
      <c r="I114" s="58">
        <v>2.8000000000000003</v>
      </c>
      <c r="J114" s="145">
        <v>66000000000</v>
      </c>
      <c r="K114" s="58">
        <v>2.82</v>
      </c>
      <c r="L114" s="58">
        <v>3.6999999999999997</v>
      </c>
      <c r="M114" s="58">
        <v>2.82</v>
      </c>
      <c r="N114" s="57">
        <v>66000000000</v>
      </c>
    </row>
    <row r="115" spans="1:14" x14ac:dyDescent="0.25">
      <c r="A115" s="70" t="s">
        <v>142</v>
      </c>
      <c r="B115" s="56">
        <v>43844</v>
      </c>
      <c r="C115" s="22" t="s">
        <v>349</v>
      </c>
      <c r="D115" s="22" t="s">
        <v>17</v>
      </c>
      <c r="E115" s="55">
        <v>364</v>
      </c>
      <c r="F115" s="56">
        <v>43846</v>
      </c>
      <c r="G115" s="77">
        <v>44208</v>
      </c>
      <c r="H115" s="57">
        <v>150000000000</v>
      </c>
      <c r="I115" s="58">
        <v>3</v>
      </c>
      <c r="J115" s="145">
        <v>50000000000</v>
      </c>
      <c r="K115" s="58">
        <v>3</v>
      </c>
      <c r="L115" s="58">
        <v>3.3000000000000003</v>
      </c>
      <c r="M115" s="58">
        <v>3</v>
      </c>
      <c r="N115" s="57">
        <v>50000000000</v>
      </c>
    </row>
    <row r="116" spans="1:14" x14ac:dyDescent="0.25">
      <c r="A116" s="70" t="s">
        <v>143</v>
      </c>
      <c r="B116" s="56">
        <v>43851</v>
      </c>
      <c r="C116" s="22" t="s">
        <v>349</v>
      </c>
      <c r="D116" s="22" t="s">
        <v>17</v>
      </c>
      <c r="E116" s="55">
        <v>91</v>
      </c>
      <c r="F116" s="56">
        <v>43853</v>
      </c>
      <c r="G116" s="77">
        <v>43942</v>
      </c>
      <c r="H116" s="57">
        <v>100000000000</v>
      </c>
      <c r="I116" s="58">
        <v>2.6</v>
      </c>
      <c r="J116" s="145">
        <v>6800000000</v>
      </c>
      <c r="K116" s="58">
        <v>2.6</v>
      </c>
      <c r="L116" s="58">
        <v>2.6</v>
      </c>
      <c r="M116" s="58">
        <v>2.6</v>
      </c>
      <c r="N116" s="57">
        <v>6800000000</v>
      </c>
    </row>
    <row r="117" spans="1:14" x14ac:dyDescent="0.25">
      <c r="A117" s="70" t="s">
        <v>143</v>
      </c>
      <c r="B117" s="56">
        <v>43851</v>
      </c>
      <c r="C117" s="22" t="s">
        <v>349</v>
      </c>
      <c r="D117" s="22" t="s">
        <v>17</v>
      </c>
      <c r="E117" s="55">
        <v>182</v>
      </c>
      <c r="F117" s="56">
        <v>43853</v>
      </c>
      <c r="G117" s="77">
        <v>44033</v>
      </c>
      <c r="H117" s="57">
        <v>100000000000</v>
      </c>
      <c r="I117" s="58">
        <v>2.8000000000000003</v>
      </c>
      <c r="J117" s="146"/>
      <c r="K117" s="64"/>
      <c r="L117" s="64"/>
      <c r="M117" s="64"/>
      <c r="N117" s="63"/>
    </row>
    <row r="118" spans="1:14" x14ac:dyDescent="0.25">
      <c r="A118" s="70" t="s">
        <v>143</v>
      </c>
      <c r="B118" s="56">
        <v>43851</v>
      </c>
      <c r="C118" s="22" t="s">
        <v>349</v>
      </c>
      <c r="D118" s="22" t="s">
        <v>17</v>
      </c>
      <c r="E118" s="55">
        <v>364</v>
      </c>
      <c r="F118" s="56">
        <v>43853</v>
      </c>
      <c r="G118" s="77">
        <v>44215</v>
      </c>
      <c r="H118" s="57">
        <v>100000000000</v>
      </c>
      <c r="I118" s="58">
        <v>3</v>
      </c>
      <c r="J118" s="145">
        <v>40000000000</v>
      </c>
      <c r="K118" s="58">
        <v>3.1</v>
      </c>
      <c r="L118" s="58">
        <v>4</v>
      </c>
      <c r="M118" s="58">
        <v>3.1</v>
      </c>
      <c r="N118" s="57">
        <v>40000000000</v>
      </c>
    </row>
    <row r="119" spans="1:14" x14ac:dyDescent="0.25">
      <c r="A119" s="70" t="s">
        <v>144</v>
      </c>
      <c r="B119" s="56">
        <v>43872</v>
      </c>
      <c r="C119" s="22" t="s">
        <v>349</v>
      </c>
      <c r="D119" s="22" t="s">
        <v>17</v>
      </c>
      <c r="E119" s="55">
        <v>91</v>
      </c>
      <c r="F119" s="56">
        <v>43874</v>
      </c>
      <c r="G119" s="77">
        <v>43963</v>
      </c>
      <c r="H119" s="57">
        <v>30000000000</v>
      </c>
      <c r="I119" s="58">
        <v>2.6</v>
      </c>
      <c r="J119" s="145">
        <v>58000000000</v>
      </c>
      <c r="K119" s="58">
        <v>2.6</v>
      </c>
      <c r="L119" s="58">
        <v>2.8000000000000003</v>
      </c>
      <c r="M119" s="58">
        <v>2.8000000000000003</v>
      </c>
      <c r="N119" s="57">
        <v>30000000000</v>
      </c>
    </row>
    <row r="120" spans="1:14" x14ac:dyDescent="0.25">
      <c r="A120" s="70" t="s">
        <v>144</v>
      </c>
      <c r="B120" s="56">
        <v>43872</v>
      </c>
      <c r="C120" s="22" t="s">
        <v>349</v>
      </c>
      <c r="D120" s="22" t="s">
        <v>17</v>
      </c>
      <c r="E120" s="55">
        <v>182</v>
      </c>
      <c r="F120" s="56">
        <v>43874</v>
      </c>
      <c r="G120" s="77">
        <v>44054</v>
      </c>
      <c r="H120" s="57">
        <v>30000000000</v>
      </c>
      <c r="I120" s="58">
        <v>2.8000000000000003</v>
      </c>
      <c r="J120" s="145">
        <v>157000000000</v>
      </c>
      <c r="K120" s="58">
        <v>2.8000000000000003</v>
      </c>
      <c r="L120" s="58">
        <v>3.5000000000000004</v>
      </c>
      <c r="M120" s="58">
        <v>3.3000000000000003</v>
      </c>
      <c r="N120" s="57">
        <v>30000000000</v>
      </c>
    </row>
    <row r="121" spans="1:14" x14ac:dyDescent="0.25">
      <c r="A121" s="70" t="s">
        <v>144</v>
      </c>
      <c r="B121" s="56">
        <v>43872</v>
      </c>
      <c r="C121" s="22" t="s">
        <v>349</v>
      </c>
      <c r="D121" s="22" t="s">
        <v>17</v>
      </c>
      <c r="E121" s="55">
        <v>364</v>
      </c>
      <c r="F121" s="56">
        <v>43874</v>
      </c>
      <c r="G121" s="77">
        <v>44236</v>
      </c>
      <c r="H121" s="57">
        <v>30000000000</v>
      </c>
      <c r="I121" s="58">
        <v>3</v>
      </c>
      <c r="J121" s="145">
        <v>64000000000</v>
      </c>
      <c r="K121" s="58">
        <v>3.1</v>
      </c>
      <c r="L121" s="58">
        <v>4</v>
      </c>
      <c r="M121" s="58">
        <v>3.5000000000000004</v>
      </c>
      <c r="N121" s="57">
        <v>30000000000</v>
      </c>
    </row>
    <row r="122" spans="1:14" x14ac:dyDescent="0.25">
      <c r="A122" s="70" t="s">
        <v>145</v>
      </c>
      <c r="B122" s="56">
        <v>43879</v>
      </c>
      <c r="C122" s="22" t="s">
        <v>349</v>
      </c>
      <c r="D122" s="22" t="s">
        <v>17</v>
      </c>
      <c r="E122" s="55">
        <v>91</v>
      </c>
      <c r="F122" s="56">
        <v>43881</v>
      </c>
      <c r="G122" s="77">
        <v>43970</v>
      </c>
      <c r="H122" s="57">
        <v>50000000000</v>
      </c>
      <c r="I122" s="58">
        <v>2.6</v>
      </c>
      <c r="J122" s="145">
        <v>154000000000</v>
      </c>
      <c r="K122" s="58">
        <v>2.8000000000000003</v>
      </c>
      <c r="L122" s="58">
        <v>2.92</v>
      </c>
      <c r="M122" s="58">
        <v>2.9000000000000004</v>
      </c>
      <c r="N122" s="57">
        <v>50000000000</v>
      </c>
    </row>
    <row r="123" spans="1:14" x14ac:dyDescent="0.25">
      <c r="A123" s="70" t="s">
        <v>145</v>
      </c>
      <c r="B123" s="56">
        <v>43879</v>
      </c>
      <c r="C123" s="22" t="s">
        <v>349</v>
      </c>
      <c r="D123" s="22" t="s">
        <v>17</v>
      </c>
      <c r="E123" s="55">
        <v>182</v>
      </c>
      <c r="F123" s="56">
        <v>43881</v>
      </c>
      <c r="G123" s="77">
        <v>44061</v>
      </c>
      <c r="H123" s="57">
        <v>50000000000</v>
      </c>
      <c r="I123" s="58">
        <v>2.8000000000000003</v>
      </c>
      <c r="J123" s="145">
        <v>140000000000</v>
      </c>
      <c r="K123" s="58">
        <v>2.85</v>
      </c>
      <c r="L123" s="58">
        <v>5</v>
      </c>
      <c r="M123" s="58">
        <v>3.5000000000000004</v>
      </c>
      <c r="N123" s="57">
        <v>50000000000</v>
      </c>
    </row>
    <row r="124" spans="1:14" x14ac:dyDescent="0.25">
      <c r="A124" s="70" t="s">
        <v>145</v>
      </c>
      <c r="B124" s="56">
        <v>43879</v>
      </c>
      <c r="C124" s="22" t="s">
        <v>349</v>
      </c>
      <c r="D124" s="22" t="s">
        <v>17</v>
      </c>
      <c r="E124" s="55">
        <v>364</v>
      </c>
      <c r="F124" s="56">
        <v>43881</v>
      </c>
      <c r="G124" s="77">
        <v>44243</v>
      </c>
      <c r="H124" s="57">
        <v>50000000000</v>
      </c>
      <c r="I124" s="58">
        <v>3</v>
      </c>
      <c r="J124" s="145">
        <v>182000000000</v>
      </c>
      <c r="K124" s="58">
        <v>3.1</v>
      </c>
      <c r="L124" s="58">
        <v>5</v>
      </c>
      <c r="M124" s="58">
        <v>4.01</v>
      </c>
      <c r="N124" s="57">
        <v>50000000000</v>
      </c>
    </row>
    <row r="125" spans="1:14" x14ac:dyDescent="0.25">
      <c r="A125" s="70" t="s">
        <v>146</v>
      </c>
      <c r="B125" s="56">
        <v>43907</v>
      </c>
      <c r="C125" s="22" t="s">
        <v>349</v>
      </c>
      <c r="D125" s="22" t="s">
        <v>17</v>
      </c>
      <c r="E125" s="55">
        <v>91</v>
      </c>
      <c r="F125" s="56">
        <v>43909</v>
      </c>
      <c r="G125" s="77">
        <v>43998</v>
      </c>
      <c r="H125" s="57">
        <v>75000000000</v>
      </c>
      <c r="I125" s="58">
        <v>2.1</v>
      </c>
      <c r="J125" s="145">
        <v>383500000000</v>
      </c>
      <c r="K125" s="58">
        <v>2.1</v>
      </c>
      <c r="L125" s="58">
        <v>4.1000000000000005</v>
      </c>
      <c r="M125" s="58">
        <v>3.5000000000000004</v>
      </c>
      <c r="N125" s="57">
        <v>75000000000</v>
      </c>
    </row>
    <row r="126" spans="1:14" x14ac:dyDescent="0.25">
      <c r="A126" s="70" t="s">
        <v>146</v>
      </c>
      <c r="B126" s="56">
        <v>43907</v>
      </c>
      <c r="C126" s="22" t="s">
        <v>349</v>
      </c>
      <c r="D126" s="22" t="s">
        <v>17</v>
      </c>
      <c r="E126" s="55">
        <v>182</v>
      </c>
      <c r="F126" s="56">
        <v>43909</v>
      </c>
      <c r="G126" s="77">
        <v>44089</v>
      </c>
      <c r="H126" s="57">
        <v>75000000000</v>
      </c>
      <c r="I126" s="58">
        <v>2.2999999999999998</v>
      </c>
      <c r="J126" s="145">
        <v>454000000000</v>
      </c>
      <c r="K126" s="58">
        <v>2.2999999999999998</v>
      </c>
      <c r="L126" s="58">
        <v>5.5</v>
      </c>
      <c r="M126" s="58">
        <v>4.7600000000000007</v>
      </c>
      <c r="N126" s="57">
        <v>75000000000</v>
      </c>
    </row>
    <row r="127" spans="1:14" x14ac:dyDescent="0.25">
      <c r="A127" s="70" t="s">
        <v>146</v>
      </c>
      <c r="B127" s="56">
        <v>43907</v>
      </c>
      <c r="C127" s="22" t="s">
        <v>349</v>
      </c>
      <c r="D127" s="22" t="s">
        <v>17</v>
      </c>
      <c r="E127" s="55">
        <v>364</v>
      </c>
      <c r="F127" s="56">
        <v>43909</v>
      </c>
      <c r="G127" s="77">
        <v>44271</v>
      </c>
      <c r="H127" s="57">
        <v>75000000000</v>
      </c>
      <c r="I127" s="58">
        <v>2.5</v>
      </c>
      <c r="J127" s="145">
        <v>341000000000</v>
      </c>
      <c r="K127" s="58">
        <v>2.5499999999999998</v>
      </c>
      <c r="L127" s="58">
        <v>5.25</v>
      </c>
      <c r="M127" s="58">
        <v>5</v>
      </c>
      <c r="N127" s="57">
        <v>75000000000</v>
      </c>
    </row>
    <row r="128" spans="1:14" x14ac:dyDescent="0.25">
      <c r="A128" s="70" t="s">
        <v>147</v>
      </c>
      <c r="B128" s="56">
        <v>43914</v>
      </c>
      <c r="C128" s="22" t="s">
        <v>349</v>
      </c>
      <c r="D128" s="22" t="s">
        <v>17</v>
      </c>
      <c r="E128" s="55">
        <v>91</v>
      </c>
      <c r="F128" s="56">
        <v>43916</v>
      </c>
      <c r="G128" s="77">
        <v>44005</v>
      </c>
      <c r="H128" s="57">
        <v>150000000000</v>
      </c>
      <c r="I128" s="58">
        <v>2.1</v>
      </c>
      <c r="J128" s="147">
        <v>396200000000</v>
      </c>
      <c r="K128" s="58">
        <v>2.6</v>
      </c>
      <c r="L128" s="58">
        <v>6.02</v>
      </c>
      <c r="M128" s="58">
        <v>4</v>
      </c>
      <c r="N128" s="57">
        <v>150000000000</v>
      </c>
    </row>
    <row r="129" spans="1:14" x14ac:dyDescent="0.25">
      <c r="A129" s="70" t="s">
        <v>147</v>
      </c>
      <c r="B129" s="56">
        <v>43914</v>
      </c>
      <c r="C129" s="22" t="s">
        <v>349</v>
      </c>
      <c r="D129" s="22" t="s">
        <v>17</v>
      </c>
      <c r="E129" s="55">
        <v>182</v>
      </c>
      <c r="F129" s="56">
        <v>43916</v>
      </c>
      <c r="G129" s="77">
        <v>44096</v>
      </c>
      <c r="H129" s="57">
        <v>150000000000</v>
      </c>
      <c r="I129" s="58">
        <v>2.2999999999999998</v>
      </c>
      <c r="J129" s="145">
        <v>419000000000</v>
      </c>
      <c r="K129" s="58">
        <v>2.8000000000000003</v>
      </c>
      <c r="L129" s="58">
        <v>6.02</v>
      </c>
      <c r="M129" s="58">
        <v>4.75</v>
      </c>
      <c r="N129" s="57">
        <v>150000000000</v>
      </c>
    </row>
    <row r="130" spans="1:14" x14ac:dyDescent="0.25">
      <c r="A130" s="70" t="s">
        <v>147</v>
      </c>
      <c r="B130" s="56">
        <v>43914</v>
      </c>
      <c r="C130" s="22" t="s">
        <v>349</v>
      </c>
      <c r="D130" s="22" t="s">
        <v>17</v>
      </c>
      <c r="E130" s="55">
        <v>364</v>
      </c>
      <c r="F130" s="56">
        <v>43916</v>
      </c>
      <c r="G130" s="77">
        <v>44278</v>
      </c>
      <c r="H130" s="57">
        <v>150000000000</v>
      </c>
      <c r="I130" s="58">
        <v>2.5</v>
      </c>
      <c r="J130" s="145">
        <v>282280000000</v>
      </c>
      <c r="K130" s="58">
        <v>3.5000000000000004</v>
      </c>
      <c r="L130" s="58">
        <v>5.75</v>
      </c>
      <c r="M130" s="58">
        <v>4.5</v>
      </c>
      <c r="N130" s="57">
        <v>150000000000</v>
      </c>
    </row>
    <row r="131" spans="1:14" x14ac:dyDescent="0.25">
      <c r="A131" s="70" t="s">
        <v>148</v>
      </c>
      <c r="B131" s="56">
        <v>43930</v>
      </c>
      <c r="C131" s="22" t="s">
        <v>349</v>
      </c>
      <c r="D131" s="22" t="s">
        <v>17</v>
      </c>
      <c r="E131" s="55">
        <v>91</v>
      </c>
      <c r="F131" s="56">
        <v>43932</v>
      </c>
      <c r="G131" s="77">
        <v>44021</v>
      </c>
      <c r="H131" s="57">
        <v>200000000000</v>
      </c>
      <c r="I131" s="58">
        <v>2.1</v>
      </c>
      <c r="J131" s="147">
        <v>267000000000</v>
      </c>
      <c r="K131" s="58">
        <v>2.6</v>
      </c>
      <c r="L131" s="58">
        <v>6.02</v>
      </c>
      <c r="M131" s="58">
        <v>2.6</v>
      </c>
      <c r="N131" s="57">
        <v>200000000000</v>
      </c>
    </row>
    <row r="132" spans="1:14" x14ac:dyDescent="0.25">
      <c r="A132" s="70" t="s">
        <v>148</v>
      </c>
      <c r="B132" s="56">
        <v>43930</v>
      </c>
      <c r="C132" s="22" t="s">
        <v>349</v>
      </c>
      <c r="D132" s="22" t="s">
        <v>17</v>
      </c>
      <c r="E132" s="55">
        <v>182</v>
      </c>
      <c r="F132" s="56">
        <v>43932</v>
      </c>
      <c r="G132" s="77">
        <v>44112</v>
      </c>
      <c r="H132" s="57">
        <v>200000000000</v>
      </c>
      <c r="I132" s="58">
        <v>2.2999999999999998</v>
      </c>
      <c r="J132" s="145">
        <v>263600000000</v>
      </c>
      <c r="K132" s="58">
        <v>2.5</v>
      </c>
      <c r="L132" s="58">
        <v>6.02</v>
      </c>
      <c r="M132" s="58">
        <v>2.8000000000000003</v>
      </c>
      <c r="N132" s="57">
        <v>200000000000</v>
      </c>
    </row>
    <row r="133" spans="1:14" x14ac:dyDescent="0.25">
      <c r="A133" s="70" t="s">
        <v>148</v>
      </c>
      <c r="B133" s="56">
        <v>43930</v>
      </c>
      <c r="C133" s="22" t="s">
        <v>349</v>
      </c>
      <c r="D133" s="22" t="s">
        <v>17</v>
      </c>
      <c r="E133" s="55">
        <v>364</v>
      </c>
      <c r="F133" s="56">
        <v>43932</v>
      </c>
      <c r="G133" s="77">
        <v>44294</v>
      </c>
      <c r="H133" s="57">
        <v>200000000000</v>
      </c>
      <c r="I133" s="58">
        <v>2.5</v>
      </c>
      <c r="J133" s="145">
        <v>154000000000</v>
      </c>
      <c r="K133" s="58">
        <v>3</v>
      </c>
      <c r="L133" s="58">
        <v>4.5</v>
      </c>
      <c r="M133" s="58">
        <v>3</v>
      </c>
      <c r="N133" s="57">
        <v>154000000000</v>
      </c>
    </row>
    <row r="134" spans="1:14" x14ac:dyDescent="0.25">
      <c r="A134" s="70" t="s">
        <v>149</v>
      </c>
      <c r="B134" s="56">
        <v>43942</v>
      </c>
      <c r="C134" s="22" t="s">
        <v>349</v>
      </c>
      <c r="D134" s="22" t="s">
        <v>17</v>
      </c>
      <c r="E134" s="55">
        <v>91</v>
      </c>
      <c r="F134" s="56">
        <v>43944</v>
      </c>
      <c r="G134" s="77">
        <v>44033</v>
      </c>
      <c r="H134" s="57">
        <v>250000000000</v>
      </c>
      <c r="I134" s="58">
        <v>2.1</v>
      </c>
      <c r="J134" s="147">
        <v>64000000000</v>
      </c>
      <c r="K134" s="58">
        <v>2.1</v>
      </c>
      <c r="L134" s="58">
        <v>3.5000000000000004</v>
      </c>
      <c r="M134" s="58">
        <v>2.1</v>
      </c>
      <c r="N134" s="66">
        <v>64000000000</v>
      </c>
    </row>
    <row r="135" spans="1:14" x14ac:dyDescent="0.25">
      <c r="A135" s="70" t="s">
        <v>149</v>
      </c>
      <c r="B135" s="56">
        <v>43942</v>
      </c>
      <c r="C135" s="22" t="s">
        <v>349</v>
      </c>
      <c r="D135" s="22" t="s">
        <v>17</v>
      </c>
      <c r="E135" s="55">
        <v>182</v>
      </c>
      <c r="F135" s="56">
        <v>43944</v>
      </c>
      <c r="G135" s="77">
        <v>44124</v>
      </c>
      <c r="H135" s="57">
        <v>200000000000</v>
      </c>
      <c r="I135" s="58">
        <v>2.2999999999999998</v>
      </c>
      <c r="J135" s="145">
        <v>124000000000</v>
      </c>
      <c r="K135" s="58">
        <v>2.2999999999999998</v>
      </c>
      <c r="L135" s="58">
        <v>3.25</v>
      </c>
      <c r="M135" s="58">
        <v>2.2999999999999998</v>
      </c>
      <c r="N135" s="57">
        <v>124000000000</v>
      </c>
    </row>
    <row r="136" spans="1:14" x14ac:dyDescent="0.25">
      <c r="A136" s="70" t="s">
        <v>149</v>
      </c>
      <c r="B136" s="56">
        <v>43942</v>
      </c>
      <c r="C136" s="22" t="s">
        <v>349</v>
      </c>
      <c r="D136" s="22" t="s">
        <v>17</v>
      </c>
      <c r="E136" s="55">
        <v>364</v>
      </c>
      <c r="F136" s="56">
        <v>43944</v>
      </c>
      <c r="G136" s="77">
        <v>44306</v>
      </c>
      <c r="H136" s="57">
        <v>150000000000</v>
      </c>
      <c r="I136" s="58">
        <v>2.5</v>
      </c>
      <c r="J136" s="145">
        <v>132000000000</v>
      </c>
      <c r="K136" s="58">
        <v>2.5</v>
      </c>
      <c r="L136" s="58">
        <v>5.0200000000000005</v>
      </c>
      <c r="M136" s="58">
        <v>2.5</v>
      </c>
      <c r="N136" s="57">
        <v>132000000000</v>
      </c>
    </row>
    <row r="137" spans="1:14" x14ac:dyDescent="0.25">
      <c r="A137" s="70" t="s">
        <v>150</v>
      </c>
      <c r="B137" s="56">
        <v>43963</v>
      </c>
      <c r="C137" s="22" t="s">
        <v>349</v>
      </c>
      <c r="D137" s="22" t="s">
        <v>17</v>
      </c>
      <c r="E137" s="55">
        <v>91</v>
      </c>
      <c r="F137" s="56">
        <v>43965</v>
      </c>
      <c r="G137" s="77">
        <v>44054</v>
      </c>
      <c r="H137" s="57">
        <v>100000000000</v>
      </c>
      <c r="I137" s="58">
        <v>2.1</v>
      </c>
      <c r="J137" s="147">
        <v>34000000000</v>
      </c>
      <c r="K137" s="58">
        <v>2.1</v>
      </c>
      <c r="L137" s="58">
        <v>2.1</v>
      </c>
      <c r="M137" s="58">
        <v>2.1</v>
      </c>
      <c r="N137" s="66">
        <v>34000000000</v>
      </c>
    </row>
    <row r="138" spans="1:14" x14ac:dyDescent="0.25">
      <c r="A138" s="70" t="s">
        <v>150</v>
      </c>
      <c r="B138" s="56">
        <v>43963</v>
      </c>
      <c r="C138" s="22" t="s">
        <v>349</v>
      </c>
      <c r="D138" s="22" t="s">
        <v>17</v>
      </c>
      <c r="E138" s="55">
        <v>182</v>
      </c>
      <c r="F138" s="56">
        <v>43965</v>
      </c>
      <c r="G138" s="77">
        <v>44145</v>
      </c>
      <c r="H138" s="57">
        <v>100000000000</v>
      </c>
      <c r="I138" s="58">
        <v>2.2999999999999998</v>
      </c>
      <c r="J138" s="145">
        <v>93500000000</v>
      </c>
      <c r="K138" s="58">
        <v>2.2999999999999998</v>
      </c>
      <c r="L138" s="58">
        <v>3.5000000000000004</v>
      </c>
      <c r="M138" s="58">
        <v>2.2999999999999998</v>
      </c>
      <c r="N138" s="57">
        <v>93500000000</v>
      </c>
    </row>
    <row r="139" spans="1:14" x14ac:dyDescent="0.25">
      <c r="A139" s="70" t="s">
        <v>150</v>
      </c>
      <c r="B139" s="56">
        <v>43963</v>
      </c>
      <c r="C139" s="22" t="s">
        <v>349</v>
      </c>
      <c r="D139" s="22" t="s">
        <v>17</v>
      </c>
      <c r="E139" s="55">
        <v>364</v>
      </c>
      <c r="F139" s="56">
        <v>43965</v>
      </c>
      <c r="G139" s="77">
        <v>44327</v>
      </c>
      <c r="H139" s="57">
        <v>100000000000</v>
      </c>
      <c r="I139" s="58">
        <v>2.5</v>
      </c>
      <c r="J139" s="145">
        <v>90000000000</v>
      </c>
      <c r="K139" s="58">
        <v>2.5</v>
      </c>
      <c r="L139" s="58">
        <v>2.5</v>
      </c>
      <c r="M139" s="58">
        <v>2.5</v>
      </c>
      <c r="N139" s="57">
        <v>90000000000</v>
      </c>
    </row>
    <row r="140" spans="1:14" x14ac:dyDescent="0.25">
      <c r="A140" s="70" t="s">
        <v>151</v>
      </c>
      <c r="B140" s="56">
        <v>43970</v>
      </c>
      <c r="C140" s="22" t="s">
        <v>349</v>
      </c>
      <c r="D140" s="22" t="s">
        <v>17</v>
      </c>
      <c r="E140" s="55">
        <v>91</v>
      </c>
      <c r="F140" s="56">
        <v>43972</v>
      </c>
      <c r="G140" s="77">
        <v>44061</v>
      </c>
      <c r="H140" s="57">
        <v>50000000000</v>
      </c>
      <c r="I140" s="58">
        <v>2.1</v>
      </c>
      <c r="J140" s="144"/>
      <c r="K140" s="58"/>
      <c r="L140" s="58"/>
      <c r="M140" s="58"/>
      <c r="N140" s="63"/>
    </row>
    <row r="141" spans="1:14" x14ac:dyDescent="0.25">
      <c r="A141" s="70" t="s">
        <v>151</v>
      </c>
      <c r="B141" s="56">
        <v>43970</v>
      </c>
      <c r="C141" s="22" t="s">
        <v>349</v>
      </c>
      <c r="D141" s="22" t="s">
        <v>17</v>
      </c>
      <c r="E141" s="55">
        <v>182</v>
      </c>
      <c r="F141" s="56">
        <v>43972</v>
      </c>
      <c r="G141" s="77">
        <v>44152</v>
      </c>
      <c r="H141" s="57">
        <v>70000000000</v>
      </c>
      <c r="I141" s="58">
        <v>2.2999999999999998</v>
      </c>
      <c r="J141" s="145">
        <v>2000000000</v>
      </c>
      <c r="K141" s="58">
        <v>2.2999999999999998</v>
      </c>
      <c r="L141" s="58">
        <v>2.2999999999999998</v>
      </c>
      <c r="M141" s="58">
        <v>2.2999999999999998</v>
      </c>
      <c r="N141" s="57">
        <v>2000000000</v>
      </c>
    </row>
    <row r="142" spans="1:14" x14ac:dyDescent="0.25">
      <c r="A142" s="70" t="s">
        <v>151</v>
      </c>
      <c r="B142" s="56">
        <v>43970</v>
      </c>
      <c r="C142" s="22" t="s">
        <v>349</v>
      </c>
      <c r="D142" s="22" t="s">
        <v>17</v>
      </c>
      <c r="E142" s="55">
        <v>364</v>
      </c>
      <c r="F142" s="56">
        <v>43972</v>
      </c>
      <c r="G142" s="77">
        <v>44334</v>
      </c>
      <c r="H142" s="57">
        <v>70000000000</v>
      </c>
      <c r="I142" s="58">
        <v>2.5</v>
      </c>
      <c r="J142" s="145">
        <v>36000000000</v>
      </c>
      <c r="K142" s="58">
        <v>2.6</v>
      </c>
      <c r="L142" s="58">
        <v>2.6</v>
      </c>
      <c r="M142" s="58">
        <v>2.6</v>
      </c>
      <c r="N142" s="57">
        <v>36000000000</v>
      </c>
    </row>
    <row r="143" spans="1:14" x14ac:dyDescent="0.25">
      <c r="A143" s="70" t="s">
        <v>152</v>
      </c>
      <c r="B143" s="56">
        <v>43998</v>
      </c>
      <c r="C143" s="22" t="s">
        <v>349</v>
      </c>
      <c r="D143" s="22" t="s">
        <v>17</v>
      </c>
      <c r="E143" s="55">
        <v>91</v>
      </c>
      <c r="F143" s="56">
        <v>44000</v>
      </c>
      <c r="G143" s="77">
        <v>44089</v>
      </c>
      <c r="H143" s="57">
        <v>150000000000</v>
      </c>
      <c r="I143" s="58">
        <v>2.1</v>
      </c>
      <c r="J143" s="147">
        <v>245000000000</v>
      </c>
      <c r="K143" s="58">
        <v>2.1</v>
      </c>
      <c r="L143" s="58">
        <v>6.02</v>
      </c>
      <c r="M143" s="58">
        <v>2.7</v>
      </c>
      <c r="N143" s="57">
        <v>150000000000</v>
      </c>
    </row>
    <row r="144" spans="1:14" x14ac:dyDescent="0.25">
      <c r="A144" s="70" t="s">
        <v>152</v>
      </c>
      <c r="B144" s="56">
        <v>43998</v>
      </c>
      <c r="C144" s="22" t="s">
        <v>349</v>
      </c>
      <c r="D144" s="22" t="s">
        <v>17</v>
      </c>
      <c r="E144" s="55">
        <v>182</v>
      </c>
      <c r="F144" s="56">
        <v>44000</v>
      </c>
      <c r="G144" s="77">
        <v>44180</v>
      </c>
      <c r="H144" s="57">
        <v>70000000000</v>
      </c>
      <c r="I144" s="58">
        <v>2.2999999999999998</v>
      </c>
      <c r="J144" s="145">
        <v>221500000000</v>
      </c>
      <c r="K144" s="58">
        <v>2.2999999999999998</v>
      </c>
      <c r="L144" s="58">
        <v>6.02</v>
      </c>
      <c r="M144" s="58">
        <v>4.21</v>
      </c>
      <c r="N144" s="57">
        <v>70000000000</v>
      </c>
    </row>
    <row r="145" spans="1:14" x14ac:dyDescent="0.25">
      <c r="A145" s="70" t="s">
        <v>152</v>
      </c>
      <c r="B145" s="56">
        <v>43998</v>
      </c>
      <c r="C145" s="22" t="s">
        <v>349</v>
      </c>
      <c r="D145" s="22" t="s">
        <v>17</v>
      </c>
      <c r="E145" s="55">
        <v>364</v>
      </c>
      <c r="F145" s="56">
        <v>44000</v>
      </c>
      <c r="G145" s="77">
        <v>44362</v>
      </c>
      <c r="H145" s="57">
        <v>80000000000</v>
      </c>
      <c r="I145" s="58">
        <v>2.5</v>
      </c>
      <c r="J145" s="145">
        <v>158000000000</v>
      </c>
      <c r="K145" s="58">
        <v>2.5</v>
      </c>
      <c r="L145" s="58">
        <v>6.02</v>
      </c>
      <c r="M145" s="58">
        <v>4.21</v>
      </c>
      <c r="N145" s="57">
        <v>80000000000</v>
      </c>
    </row>
    <row r="146" spans="1:14" x14ac:dyDescent="0.25">
      <c r="A146" s="70" t="s">
        <v>153</v>
      </c>
      <c r="B146" s="56">
        <v>44005</v>
      </c>
      <c r="C146" s="22" t="s">
        <v>349</v>
      </c>
      <c r="D146" s="22" t="s">
        <v>17</v>
      </c>
      <c r="E146" s="55">
        <v>91</v>
      </c>
      <c r="F146" s="56">
        <v>44007</v>
      </c>
      <c r="G146" s="77">
        <v>44096</v>
      </c>
      <c r="H146" s="57">
        <v>150000000000</v>
      </c>
      <c r="I146" s="58">
        <v>2.1</v>
      </c>
      <c r="J146" s="147">
        <v>284400000000</v>
      </c>
      <c r="K146" s="58">
        <v>2.5</v>
      </c>
      <c r="L146" s="58">
        <v>6.03</v>
      </c>
      <c r="M146" s="58">
        <v>3.2</v>
      </c>
      <c r="N146" s="57">
        <v>150000000000</v>
      </c>
    </row>
    <row r="147" spans="1:14" x14ac:dyDescent="0.25">
      <c r="A147" s="70" t="s">
        <v>153</v>
      </c>
      <c r="B147" s="56">
        <v>44005</v>
      </c>
      <c r="C147" s="22" t="s">
        <v>349</v>
      </c>
      <c r="D147" s="22" t="s">
        <v>17</v>
      </c>
      <c r="E147" s="55">
        <v>182</v>
      </c>
      <c r="F147" s="56">
        <v>44007</v>
      </c>
      <c r="G147" s="77">
        <v>44187</v>
      </c>
      <c r="H147" s="57">
        <v>80000000000</v>
      </c>
      <c r="I147" s="58">
        <v>2.2999999999999998</v>
      </c>
      <c r="J147" s="145">
        <v>138000000000</v>
      </c>
      <c r="K147" s="58">
        <v>2.8</v>
      </c>
      <c r="L147" s="58">
        <v>6.03</v>
      </c>
      <c r="M147" s="58">
        <v>3.3000000000000003</v>
      </c>
      <c r="N147" s="57">
        <v>80000000000</v>
      </c>
    </row>
    <row r="148" spans="1:14" x14ac:dyDescent="0.25">
      <c r="A148" s="70" t="s">
        <v>153</v>
      </c>
      <c r="B148" s="56">
        <v>44005</v>
      </c>
      <c r="C148" s="22" t="s">
        <v>349</v>
      </c>
      <c r="D148" s="22" t="s">
        <v>17</v>
      </c>
      <c r="E148" s="55">
        <v>364</v>
      </c>
      <c r="F148" s="56">
        <v>44007</v>
      </c>
      <c r="G148" s="77">
        <v>44369</v>
      </c>
      <c r="H148" s="57">
        <v>70000000000</v>
      </c>
      <c r="I148" s="58">
        <v>2.5</v>
      </c>
      <c r="J148" s="145">
        <v>198000000000</v>
      </c>
      <c r="K148" s="58">
        <v>2.5</v>
      </c>
      <c r="L148" s="58">
        <v>6.03</v>
      </c>
      <c r="M148" s="58">
        <v>4.5</v>
      </c>
      <c r="N148" s="57">
        <v>70000000000</v>
      </c>
    </row>
    <row r="149" spans="1:14" x14ac:dyDescent="0.25">
      <c r="A149" s="70" t="s">
        <v>154</v>
      </c>
      <c r="B149" s="56">
        <v>44026</v>
      </c>
      <c r="C149" s="22" t="s">
        <v>349</v>
      </c>
      <c r="D149" s="22" t="s">
        <v>17</v>
      </c>
      <c r="E149" s="55">
        <v>91</v>
      </c>
      <c r="F149" s="56">
        <v>44028</v>
      </c>
      <c r="G149" s="77">
        <v>44117</v>
      </c>
      <c r="H149" s="57">
        <v>150000000000</v>
      </c>
      <c r="I149" s="58">
        <v>2.1</v>
      </c>
      <c r="J149" s="147">
        <v>264800000000</v>
      </c>
      <c r="K149" s="58">
        <v>2.1</v>
      </c>
      <c r="L149" s="58">
        <v>6.02</v>
      </c>
      <c r="M149" s="58">
        <v>3</v>
      </c>
      <c r="N149" s="57">
        <v>150000000000</v>
      </c>
    </row>
    <row r="150" spans="1:14" x14ac:dyDescent="0.25">
      <c r="A150" s="70" t="s">
        <v>154</v>
      </c>
      <c r="B150" s="56">
        <v>44026</v>
      </c>
      <c r="C150" s="22" t="s">
        <v>349</v>
      </c>
      <c r="D150" s="22" t="s">
        <v>17</v>
      </c>
      <c r="E150" s="55">
        <v>182</v>
      </c>
      <c r="F150" s="56">
        <v>44028</v>
      </c>
      <c r="G150" s="77">
        <v>44208</v>
      </c>
      <c r="H150" s="57">
        <v>80000000000</v>
      </c>
      <c r="I150" s="58">
        <v>2.2999999999999998</v>
      </c>
      <c r="J150" s="145">
        <v>297500000000</v>
      </c>
      <c r="K150" s="58">
        <v>2.2999999999999998</v>
      </c>
      <c r="L150" s="58">
        <v>6.02</v>
      </c>
      <c r="M150" s="58">
        <v>3.5000000000000004</v>
      </c>
      <c r="N150" s="57">
        <v>80000000000</v>
      </c>
    </row>
    <row r="151" spans="1:14" x14ac:dyDescent="0.25">
      <c r="A151" s="70" t="s">
        <v>154</v>
      </c>
      <c r="B151" s="56">
        <v>44026</v>
      </c>
      <c r="C151" s="22" t="s">
        <v>349</v>
      </c>
      <c r="D151" s="22" t="s">
        <v>17</v>
      </c>
      <c r="E151" s="55">
        <v>364</v>
      </c>
      <c r="F151" s="56">
        <v>44028</v>
      </c>
      <c r="G151" s="77">
        <v>44390</v>
      </c>
      <c r="H151" s="57">
        <v>70000000000</v>
      </c>
      <c r="I151" s="58">
        <v>2.5</v>
      </c>
      <c r="J151" s="145">
        <v>176000000000</v>
      </c>
      <c r="K151" s="58">
        <v>2.5099999999999998</v>
      </c>
      <c r="L151" s="58">
        <v>6.02</v>
      </c>
      <c r="M151" s="58">
        <v>4.5</v>
      </c>
      <c r="N151" s="57">
        <v>70000000000</v>
      </c>
    </row>
    <row r="152" spans="1:14" x14ac:dyDescent="0.25">
      <c r="A152" s="70" t="s">
        <v>155</v>
      </c>
      <c r="B152" s="56">
        <v>44033</v>
      </c>
      <c r="C152" s="22" t="s">
        <v>349</v>
      </c>
      <c r="D152" s="22" t="s">
        <v>17</v>
      </c>
      <c r="E152" s="55">
        <v>91</v>
      </c>
      <c r="F152" s="56">
        <v>44035</v>
      </c>
      <c r="G152" s="77">
        <v>44124</v>
      </c>
      <c r="H152" s="57">
        <v>100000000000</v>
      </c>
      <c r="I152" s="58">
        <v>2.1</v>
      </c>
      <c r="J152" s="147">
        <v>184800000000</v>
      </c>
      <c r="K152" s="58">
        <v>2.5</v>
      </c>
      <c r="L152" s="58">
        <v>3.5000000000000004</v>
      </c>
      <c r="M152" s="58">
        <v>3</v>
      </c>
      <c r="N152" s="57">
        <v>100000000000</v>
      </c>
    </row>
    <row r="153" spans="1:14" x14ac:dyDescent="0.25">
      <c r="A153" s="70" t="s">
        <v>155</v>
      </c>
      <c r="B153" s="56">
        <v>44033</v>
      </c>
      <c r="C153" s="22" t="s">
        <v>349</v>
      </c>
      <c r="D153" s="22" t="s">
        <v>17</v>
      </c>
      <c r="E153" s="55">
        <v>182</v>
      </c>
      <c r="F153" s="56">
        <v>44035</v>
      </c>
      <c r="G153" s="77">
        <v>44215</v>
      </c>
      <c r="H153" s="57">
        <v>50000000000</v>
      </c>
      <c r="I153" s="58">
        <v>2.2999999999999998</v>
      </c>
      <c r="J153" s="145">
        <v>178000000000</v>
      </c>
      <c r="K153" s="58">
        <v>2.7</v>
      </c>
      <c r="L153" s="58">
        <v>6.02</v>
      </c>
      <c r="M153" s="58">
        <v>3.5000000000000004</v>
      </c>
      <c r="N153" s="57">
        <v>50000000000</v>
      </c>
    </row>
    <row r="154" spans="1:14" x14ac:dyDescent="0.25">
      <c r="A154" s="70" t="s">
        <v>155</v>
      </c>
      <c r="B154" s="56">
        <v>44033</v>
      </c>
      <c r="C154" s="22" t="s">
        <v>349</v>
      </c>
      <c r="D154" s="22" t="s">
        <v>17</v>
      </c>
      <c r="E154" s="55">
        <v>364</v>
      </c>
      <c r="F154" s="56">
        <v>44035</v>
      </c>
      <c r="G154" s="77">
        <v>44397</v>
      </c>
      <c r="H154" s="57">
        <v>50000000000</v>
      </c>
      <c r="I154" s="58">
        <v>2.5</v>
      </c>
      <c r="J154" s="145">
        <v>135000000000</v>
      </c>
      <c r="K154" s="58">
        <v>2.52</v>
      </c>
      <c r="L154" s="58">
        <v>6.02</v>
      </c>
      <c r="M154" s="58">
        <v>4</v>
      </c>
      <c r="N154" s="57">
        <v>50000000000</v>
      </c>
    </row>
    <row r="155" spans="1:14" x14ac:dyDescent="0.25">
      <c r="A155" s="70" t="s">
        <v>156</v>
      </c>
      <c r="B155" s="56">
        <v>44054</v>
      </c>
      <c r="C155" s="22" t="s">
        <v>349</v>
      </c>
      <c r="D155" s="22" t="s">
        <v>17</v>
      </c>
      <c r="E155" s="55">
        <v>91</v>
      </c>
      <c r="F155" s="56">
        <v>44056</v>
      </c>
      <c r="G155" s="77">
        <v>44145</v>
      </c>
      <c r="H155" s="57">
        <v>150000000000</v>
      </c>
      <c r="I155" s="58">
        <v>2.1</v>
      </c>
      <c r="J155" s="147">
        <v>121000000000</v>
      </c>
      <c r="K155" s="58">
        <v>2.5</v>
      </c>
      <c r="L155" s="58">
        <v>6.02</v>
      </c>
      <c r="M155" s="58">
        <v>2.5</v>
      </c>
      <c r="N155" s="66">
        <v>121000000000</v>
      </c>
    </row>
    <row r="156" spans="1:14" x14ac:dyDescent="0.25">
      <c r="A156" s="70" t="s">
        <v>156</v>
      </c>
      <c r="B156" s="56">
        <v>44054</v>
      </c>
      <c r="C156" s="22" t="s">
        <v>349</v>
      </c>
      <c r="D156" s="22" t="s">
        <v>17</v>
      </c>
      <c r="E156" s="55">
        <v>182</v>
      </c>
      <c r="F156" s="56">
        <v>44056</v>
      </c>
      <c r="G156" s="77">
        <v>44236</v>
      </c>
      <c r="H156" s="57">
        <v>80000000000</v>
      </c>
      <c r="I156" s="58">
        <v>2.2999999999999998</v>
      </c>
      <c r="J156" s="145">
        <v>176000000000</v>
      </c>
      <c r="K156" s="58">
        <v>2.7</v>
      </c>
      <c r="L156" s="58">
        <v>6.02</v>
      </c>
      <c r="M156" s="58">
        <v>3.5000000000000004</v>
      </c>
      <c r="N156" s="57">
        <v>80000000000</v>
      </c>
    </row>
    <row r="157" spans="1:14" x14ac:dyDescent="0.25">
      <c r="A157" s="70" t="s">
        <v>156</v>
      </c>
      <c r="B157" s="56">
        <v>44054</v>
      </c>
      <c r="C157" s="22" t="s">
        <v>349</v>
      </c>
      <c r="D157" s="22" t="s">
        <v>17</v>
      </c>
      <c r="E157" s="55">
        <v>364</v>
      </c>
      <c r="F157" s="56">
        <v>44056</v>
      </c>
      <c r="G157" s="77">
        <v>44418</v>
      </c>
      <c r="H157" s="57">
        <v>120000000000</v>
      </c>
      <c r="I157" s="58">
        <v>2.5</v>
      </c>
      <c r="J157" s="145">
        <v>162000000000</v>
      </c>
      <c r="K157" s="58">
        <v>3</v>
      </c>
      <c r="L157" s="58">
        <v>6.02</v>
      </c>
      <c r="M157" s="58">
        <v>3.5000000000000004</v>
      </c>
      <c r="N157" s="57">
        <v>120000000000</v>
      </c>
    </row>
    <row r="158" spans="1:14" x14ac:dyDescent="0.25">
      <c r="A158" s="70" t="s">
        <v>157</v>
      </c>
      <c r="B158" s="56">
        <v>44061</v>
      </c>
      <c r="C158" s="22" t="s">
        <v>349</v>
      </c>
      <c r="D158" s="22" t="s">
        <v>17</v>
      </c>
      <c r="E158" s="55">
        <v>91</v>
      </c>
      <c r="F158" s="56">
        <v>44063</v>
      </c>
      <c r="G158" s="77">
        <v>44152</v>
      </c>
      <c r="H158" s="67"/>
      <c r="I158" s="58"/>
      <c r="J158" s="148"/>
      <c r="K158" s="58"/>
      <c r="L158" s="58"/>
      <c r="M158" s="58"/>
      <c r="N158" s="67"/>
    </row>
    <row r="159" spans="1:14" x14ac:dyDescent="0.25">
      <c r="A159" s="70" t="s">
        <v>157</v>
      </c>
      <c r="B159" s="56">
        <v>44061</v>
      </c>
      <c r="C159" s="22" t="s">
        <v>349</v>
      </c>
      <c r="D159" s="22" t="s">
        <v>17</v>
      </c>
      <c r="E159" s="55">
        <v>182</v>
      </c>
      <c r="F159" s="56">
        <v>44063</v>
      </c>
      <c r="G159" s="77">
        <v>44243</v>
      </c>
      <c r="H159" s="67"/>
      <c r="I159" s="58"/>
      <c r="J159" s="148"/>
      <c r="K159" s="58"/>
      <c r="L159" s="58"/>
      <c r="M159" s="58"/>
      <c r="N159" s="67"/>
    </row>
    <row r="160" spans="1:14" x14ac:dyDescent="0.25">
      <c r="A160" s="70" t="s">
        <v>157</v>
      </c>
      <c r="B160" s="56">
        <v>44061</v>
      </c>
      <c r="C160" s="22" t="s">
        <v>349</v>
      </c>
      <c r="D160" s="22" t="s">
        <v>17</v>
      </c>
      <c r="E160" s="55">
        <v>364</v>
      </c>
      <c r="F160" s="56">
        <v>44063</v>
      </c>
      <c r="G160" s="77">
        <v>44425</v>
      </c>
      <c r="H160" s="67"/>
      <c r="I160" s="58"/>
      <c r="J160" s="148"/>
      <c r="K160" s="58"/>
      <c r="L160" s="58"/>
      <c r="M160" s="58"/>
      <c r="N160" s="67"/>
    </row>
    <row r="161" spans="1:14" x14ac:dyDescent="0.25">
      <c r="A161" s="70" t="s">
        <v>158</v>
      </c>
      <c r="B161" s="56">
        <v>44089</v>
      </c>
      <c r="C161" s="22" t="s">
        <v>349</v>
      </c>
      <c r="D161" s="22" t="s">
        <v>17</v>
      </c>
      <c r="E161" s="55">
        <v>91</v>
      </c>
      <c r="F161" s="56">
        <v>44091</v>
      </c>
      <c r="G161" s="77">
        <v>44180</v>
      </c>
      <c r="H161" s="57">
        <v>100000000000</v>
      </c>
      <c r="I161" s="58">
        <v>2.1</v>
      </c>
      <c r="J161" s="147">
        <v>170500000000</v>
      </c>
      <c r="K161" s="58">
        <v>2.1</v>
      </c>
      <c r="L161" s="58">
        <v>6.02</v>
      </c>
      <c r="M161" s="58">
        <v>2.5</v>
      </c>
      <c r="N161" s="57">
        <v>100000000000</v>
      </c>
    </row>
    <row r="162" spans="1:14" x14ac:dyDescent="0.25">
      <c r="A162" s="70" t="s">
        <v>158</v>
      </c>
      <c r="B162" s="56">
        <v>44089</v>
      </c>
      <c r="C162" s="22" t="s">
        <v>349</v>
      </c>
      <c r="D162" s="22" t="s">
        <v>17</v>
      </c>
      <c r="E162" s="55">
        <v>182</v>
      </c>
      <c r="F162" s="56">
        <v>44091</v>
      </c>
      <c r="G162" s="77">
        <v>44271</v>
      </c>
      <c r="H162" s="57">
        <v>200000000000</v>
      </c>
      <c r="I162" s="58">
        <v>2.2999999999999998</v>
      </c>
      <c r="J162" s="145">
        <v>285800000000</v>
      </c>
      <c r="K162" s="58">
        <v>2.2999999999999998</v>
      </c>
      <c r="L162" s="58">
        <v>6.02</v>
      </c>
      <c r="M162" s="58">
        <v>3.5000000000000004</v>
      </c>
      <c r="N162" s="57">
        <v>200000000000</v>
      </c>
    </row>
    <row r="163" spans="1:14" x14ac:dyDescent="0.25">
      <c r="A163" s="70" t="s">
        <v>158</v>
      </c>
      <c r="B163" s="56">
        <v>44089</v>
      </c>
      <c r="C163" s="22" t="s">
        <v>349</v>
      </c>
      <c r="D163" s="22" t="s">
        <v>17</v>
      </c>
      <c r="E163" s="55">
        <v>364</v>
      </c>
      <c r="F163" s="56">
        <v>44091</v>
      </c>
      <c r="G163" s="77">
        <v>44453</v>
      </c>
      <c r="H163" s="57">
        <v>150000000000</v>
      </c>
      <c r="I163" s="58">
        <v>2.5</v>
      </c>
      <c r="J163" s="145">
        <v>283986000000</v>
      </c>
      <c r="K163" s="58">
        <v>2.5</v>
      </c>
      <c r="L163" s="58">
        <v>6.02</v>
      </c>
      <c r="M163" s="58">
        <v>4.5</v>
      </c>
      <c r="N163" s="57">
        <v>150000000000</v>
      </c>
    </row>
    <row r="164" spans="1:14" x14ac:dyDescent="0.25">
      <c r="A164" s="70" t="s">
        <v>159</v>
      </c>
      <c r="B164" s="56">
        <v>44094</v>
      </c>
      <c r="C164" s="22" t="s">
        <v>349</v>
      </c>
      <c r="D164" s="22" t="s">
        <v>17</v>
      </c>
      <c r="E164" s="55">
        <v>91</v>
      </c>
      <c r="F164" s="56">
        <v>44096</v>
      </c>
      <c r="G164" s="77">
        <v>44185</v>
      </c>
      <c r="H164" s="57">
        <v>150000000000</v>
      </c>
      <c r="I164" s="58">
        <v>2.1</v>
      </c>
      <c r="J164" s="147">
        <v>123800000000</v>
      </c>
      <c r="K164" s="58">
        <v>2.5499999999999998</v>
      </c>
      <c r="L164" s="58">
        <v>3.5000000000000004</v>
      </c>
      <c r="M164" s="58">
        <v>2.5499999999999998</v>
      </c>
      <c r="N164" s="65">
        <v>123800000000</v>
      </c>
    </row>
    <row r="165" spans="1:14" x14ac:dyDescent="0.25">
      <c r="A165" s="70" t="s">
        <v>159</v>
      </c>
      <c r="B165" s="56">
        <v>44094</v>
      </c>
      <c r="C165" s="22" t="s">
        <v>349</v>
      </c>
      <c r="D165" s="22" t="s">
        <v>17</v>
      </c>
      <c r="E165" s="55">
        <v>182</v>
      </c>
      <c r="F165" s="56">
        <v>44096</v>
      </c>
      <c r="G165" s="77">
        <v>44276</v>
      </c>
      <c r="H165" s="57">
        <v>200000000000</v>
      </c>
      <c r="I165" s="58">
        <v>2.2999999999999998</v>
      </c>
      <c r="J165" s="145">
        <v>145800000000</v>
      </c>
      <c r="K165" s="58">
        <v>2.5</v>
      </c>
      <c r="L165" s="58">
        <v>5</v>
      </c>
      <c r="M165" s="58">
        <v>2.5</v>
      </c>
      <c r="N165" s="57">
        <v>145800000000</v>
      </c>
    </row>
    <row r="166" spans="1:14" x14ac:dyDescent="0.25">
      <c r="A166" s="70" t="s">
        <v>159</v>
      </c>
      <c r="B166" s="56">
        <v>44094</v>
      </c>
      <c r="C166" s="22" t="s">
        <v>349</v>
      </c>
      <c r="D166" s="22" t="s">
        <v>17</v>
      </c>
      <c r="E166" s="55">
        <v>364</v>
      </c>
      <c r="F166" s="56">
        <v>44096</v>
      </c>
      <c r="G166" s="77">
        <v>44458</v>
      </c>
      <c r="H166" s="57">
        <v>200000000000</v>
      </c>
      <c r="I166" s="58">
        <v>2.5</v>
      </c>
      <c r="J166" s="145">
        <v>127676000000</v>
      </c>
      <c r="K166" s="58">
        <v>2.5</v>
      </c>
      <c r="L166" s="58">
        <v>4</v>
      </c>
      <c r="M166" s="58">
        <v>2.5</v>
      </c>
      <c r="N166" s="57">
        <v>127676000000</v>
      </c>
    </row>
    <row r="167" spans="1:14" x14ac:dyDescent="0.25">
      <c r="A167" s="70" t="s">
        <v>160</v>
      </c>
      <c r="B167" s="56">
        <v>44116</v>
      </c>
      <c r="C167" s="22" t="s">
        <v>349</v>
      </c>
      <c r="D167" s="22" t="s">
        <v>17</v>
      </c>
      <c r="E167" s="55">
        <v>91</v>
      </c>
      <c r="F167" s="56">
        <v>44118</v>
      </c>
      <c r="G167" s="77">
        <v>44207</v>
      </c>
      <c r="H167" s="57">
        <v>120000000000</v>
      </c>
      <c r="I167" s="58">
        <v>2.1</v>
      </c>
      <c r="J167" s="147">
        <v>67800000000</v>
      </c>
      <c r="K167" s="58">
        <v>2.1</v>
      </c>
      <c r="L167" s="58">
        <v>3.5000000000000004</v>
      </c>
      <c r="M167" s="58">
        <v>2.1</v>
      </c>
      <c r="N167" s="65">
        <v>67800000000</v>
      </c>
    </row>
    <row r="168" spans="1:14" x14ac:dyDescent="0.25">
      <c r="A168" s="70" t="s">
        <v>160</v>
      </c>
      <c r="B168" s="56">
        <v>44116</v>
      </c>
      <c r="C168" s="22" t="s">
        <v>349</v>
      </c>
      <c r="D168" s="22" t="s">
        <v>17</v>
      </c>
      <c r="E168" s="55">
        <v>182</v>
      </c>
      <c r="F168" s="56">
        <v>44118</v>
      </c>
      <c r="G168" s="77">
        <v>44298</v>
      </c>
      <c r="H168" s="57">
        <v>160000000000</v>
      </c>
      <c r="I168" s="58">
        <v>2.2999999999999998</v>
      </c>
      <c r="J168" s="145">
        <v>220300000000</v>
      </c>
      <c r="K168" s="58">
        <v>2.2999999999999998</v>
      </c>
      <c r="L168" s="58">
        <v>4.0199999999999996</v>
      </c>
      <c r="M168" s="58">
        <v>2.4</v>
      </c>
      <c r="N168" s="57">
        <v>160000000000</v>
      </c>
    </row>
    <row r="169" spans="1:14" x14ac:dyDescent="0.25">
      <c r="A169" s="70" t="s">
        <v>160</v>
      </c>
      <c r="B169" s="56">
        <v>44116</v>
      </c>
      <c r="C169" s="22" t="s">
        <v>349</v>
      </c>
      <c r="D169" s="22" t="s">
        <v>17</v>
      </c>
      <c r="E169" s="55">
        <v>364</v>
      </c>
      <c r="F169" s="56">
        <v>44118</v>
      </c>
      <c r="G169" s="77">
        <v>44480</v>
      </c>
      <c r="H169" s="57">
        <v>120000000000</v>
      </c>
      <c r="I169" s="58">
        <v>2.5</v>
      </c>
      <c r="J169" s="145">
        <v>209000000000</v>
      </c>
      <c r="K169" s="58">
        <v>2.5</v>
      </c>
      <c r="L169" s="58">
        <v>5.0199999999999996</v>
      </c>
      <c r="M169" s="58">
        <v>2.5499999999999998</v>
      </c>
      <c r="N169" s="57">
        <v>120000000000</v>
      </c>
    </row>
    <row r="170" spans="1:14" x14ac:dyDescent="0.25">
      <c r="A170" s="70" t="s">
        <v>161</v>
      </c>
      <c r="B170" s="56">
        <v>44124</v>
      </c>
      <c r="C170" s="22" t="s">
        <v>349</v>
      </c>
      <c r="D170" s="22" t="s">
        <v>17</v>
      </c>
      <c r="E170" s="55">
        <v>91</v>
      </c>
      <c r="F170" s="56">
        <v>44126</v>
      </c>
      <c r="G170" s="77">
        <v>44215</v>
      </c>
      <c r="H170" s="57">
        <v>70000000000</v>
      </c>
      <c r="I170" s="58">
        <v>2.1</v>
      </c>
      <c r="J170" s="147">
        <v>30800000000</v>
      </c>
      <c r="K170" s="58">
        <v>2.1</v>
      </c>
      <c r="L170" s="58">
        <v>3.5000000000000004</v>
      </c>
      <c r="M170" s="58">
        <v>2.1</v>
      </c>
      <c r="N170" s="65">
        <v>30800000000</v>
      </c>
    </row>
    <row r="171" spans="1:14" x14ac:dyDescent="0.25">
      <c r="A171" s="70" t="s">
        <v>161</v>
      </c>
      <c r="B171" s="56">
        <v>44124</v>
      </c>
      <c r="C171" s="22" t="s">
        <v>349</v>
      </c>
      <c r="D171" s="22" t="s">
        <v>17</v>
      </c>
      <c r="E171" s="55">
        <v>182</v>
      </c>
      <c r="F171" s="56">
        <v>44126</v>
      </c>
      <c r="G171" s="77">
        <v>44306</v>
      </c>
      <c r="H171" s="57">
        <v>130000000000</v>
      </c>
      <c r="I171" s="58">
        <v>2.2999999999999998</v>
      </c>
      <c r="J171" s="145">
        <v>184200000000</v>
      </c>
      <c r="K171" s="58">
        <v>2.2999999999999998</v>
      </c>
      <c r="L171" s="58">
        <v>3.9</v>
      </c>
      <c r="M171" s="58">
        <v>2.42</v>
      </c>
      <c r="N171" s="57">
        <v>130000000000</v>
      </c>
    </row>
    <row r="172" spans="1:14" x14ac:dyDescent="0.25">
      <c r="A172" s="70" t="s">
        <v>161</v>
      </c>
      <c r="B172" s="56">
        <v>44124</v>
      </c>
      <c r="C172" s="22" t="s">
        <v>349</v>
      </c>
      <c r="D172" s="22" t="s">
        <v>17</v>
      </c>
      <c r="E172" s="55">
        <v>364</v>
      </c>
      <c r="F172" s="56">
        <v>44126</v>
      </c>
      <c r="G172" s="77">
        <v>44488</v>
      </c>
      <c r="H172" s="57">
        <v>100000000000</v>
      </c>
      <c r="I172" s="58">
        <v>2.5</v>
      </c>
      <c r="J172" s="145">
        <v>242000000000</v>
      </c>
      <c r="K172" s="58">
        <v>2.5</v>
      </c>
      <c r="L172" s="58">
        <v>4.9000000000000004</v>
      </c>
      <c r="M172" s="58">
        <v>2.7</v>
      </c>
      <c r="N172" s="57">
        <v>100000000000</v>
      </c>
    </row>
    <row r="173" spans="1:14" x14ac:dyDescent="0.25">
      <c r="A173" s="70" t="s">
        <v>162</v>
      </c>
      <c r="B173" s="56">
        <v>44145</v>
      </c>
      <c r="C173" s="22" t="s">
        <v>349</v>
      </c>
      <c r="D173" s="22" t="s">
        <v>17</v>
      </c>
      <c r="E173" s="55">
        <v>91</v>
      </c>
      <c r="F173" s="56">
        <v>44147</v>
      </c>
      <c r="G173" s="77">
        <v>44236</v>
      </c>
      <c r="H173" s="57">
        <v>50000000000</v>
      </c>
      <c r="I173" s="58">
        <v>2.1</v>
      </c>
      <c r="J173" s="147">
        <v>171500000000</v>
      </c>
      <c r="K173" s="58">
        <v>2.1</v>
      </c>
      <c r="L173" s="58">
        <v>3.5000000000000004</v>
      </c>
      <c r="M173" s="58">
        <v>3.2099999999999995</v>
      </c>
      <c r="N173" s="65">
        <v>50000000000</v>
      </c>
    </row>
    <row r="174" spans="1:14" x14ac:dyDescent="0.25">
      <c r="A174" s="70" t="s">
        <v>162</v>
      </c>
      <c r="B174" s="56">
        <v>44145</v>
      </c>
      <c r="C174" s="22" t="s">
        <v>349</v>
      </c>
      <c r="D174" s="22" t="s">
        <v>17</v>
      </c>
      <c r="E174" s="55">
        <v>182</v>
      </c>
      <c r="F174" s="56">
        <v>44147</v>
      </c>
      <c r="G174" s="77">
        <v>44327</v>
      </c>
      <c r="H174" s="57">
        <v>80000000000</v>
      </c>
      <c r="I174" s="58">
        <v>2.2999999999999998</v>
      </c>
      <c r="J174" s="145">
        <v>200700000000</v>
      </c>
      <c r="K174" s="58">
        <v>2.5</v>
      </c>
      <c r="L174" s="58">
        <v>6.02</v>
      </c>
      <c r="M174" s="58">
        <v>3.6000000000000005</v>
      </c>
      <c r="N174" s="57">
        <v>80000000000</v>
      </c>
    </row>
    <row r="175" spans="1:14" x14ac:dyDescent="0.25">
      <c r="A175" s="70" t="s">
        <v>162</v>
      </c>
      <c r="B175" s="56">
        <v>44145</v>
      </c>
      <c r="C175" s="22" t="s">
        <v>349</v>
      </c>
      <c r="D175" s="22" t="s">
        <v>17</v>
      </c>
      <c r="E175" s="55">
        <v>364</v>
      </c>
      <c r="F175" s="56">
        <v>44147</v>
      </c>
      <c r="G175" s="77">
        <v>44509</v>
      </c>
      <c r="H175" s="57">
        <v>70000000000</v>
      </c>
      <c r="I175" s="58">
        <v>2.5</v>
      </c>
      <c r="J175" s="145">
        <v>303000000000</v>
      </c>
      <c r="K175" s="58">
        <v>2.5</v>
      </c>
      <c r="L175" s="58">
        <v>6.02</v>
      </c>
      <c r="M175" s="58">
        <v>4.91</v>
      </c>
      <c r="N175" s="57">
        <v>70000000000</v>
      </c>
    </row>
    <row r="176" spans="1:14" x14ac:dyDescent="0.25">
      <c r="A176" s="70" t="s">
        <v>163</v>
      </c>
      <c r="B176" s="56">
        <v>44152</v>
      </c>
      <c r="C176" s="22" t="s">
        <v>349</v>
      </c>
      <c r="D176" s="22" t="s">
        <v>17</v>
      </c>
      <c r="E176" s="55">
        <v>91</v>
      </c>
      <c r="F176" s="56">
        <v>44154</v>
      </c>
      <c r="G176" s="77">
        <v>44243</v>
      </c>
      <c r="H176" s="57">
        <v>50000000000</v>
      </c>
      <c r="I176" s="58">
        <v>2.1</v>
      </c>
      <c r="J176" s="147">
        <v>140000000000</v>
      </c>
      <c r="K176" s="58">
        <v>2.1</v>
      </c>
      <c r="L176" s="58">
        <v>5.0199999999999996</v>
      </c>
      <c r="M176" s="58">
        <v>4</v>
      </c>
      <c r="N176" s="65">
        <v>50000000000</v>
      </c>
    </row>
    <row r="177" spans="1:14" x14ac:dyDescent="0.25">
      <c r="A177" s="70" t="s">
        <v>163</v>
      </c>
      <c r="B177" s="56">
        <v>44152</v>
      </c>
      <c r="C177" s="22" t="s">
        <v>349</v>
      </c>
      <c r="D177" s="22" t="s">
        <v>17</v>
      </c>
      <c r="E177" s="55">
        <v>182</v>
      </c>
      <c r="F177" s="56">
        <v>44154</v>
      </c>
      <c r="G177" s="77">
        <v>44334</v>
      </c>
      <c r="H177" s="57">
        <v>80000000000</v>
      </c>
      <c r="I177" s="58">
        <v>2.2999999999999998</v>
      </c>
      <c r="J177" s="145">
        <v>254760000000</v>
      </c>
      <c r="K177" s="58">
        <v>2.4500000000000002</v>
      </c>
      <c r="L177" s="58">
        <v>5.0999999999999996</v>
      </c>
      <c r="M177" s="58">
        <v>4</v>
      </c>
      <c r="N177" s="57">
        <v>80000000000</v>
      </c>
    </row>
    <row r="178" spans="1:14" x14ac:dyDescent="0.25">
      <c r="A178" s="70" t="s">
        <v>163</v>
      </c>
      <c r="B178" s="56">
        <v>44152</v>
      </c>
      <c r="C178" s="22" t="s">
        <v>349</v>
      </c>
      <c r="D178" s="22" t="s">
        <v>17</v>
      </c>
      <c r="E178" s="55">
        <v>364</v>
      </c>
      <c r="F178" s="56">
        <v>44154</v>
      </c>
      <c r="G178" s="77">
        <v>44516</v>
      </c>
      <c r="H178" s="57">
        <v>70000000000</v>
      </c>
      <c r="I178" s="58">
        <v>2.5</v>
      </c>
      <c r="J178" s="145">
        <v>267000000000</v>
      </c>
      <c r="K178" s="58">
        <v>2.5</v>
      </c>
      <c r="L178" s="58">
        <v>5.6</v>
      </c>
      <c r="M178" s="58">
        <v>5.0199999999999996</v>
      </c>
      <c r="N178" s="57">
        <v>70000000000</v>
      </c>
    </row>
    <row r="179" spans="1:14" x14ac:dyDescent="0.25">
      <c r="A179" s="70" t="s">
        <v>164</v>
      </c>
      <c r="B179" s="56">
        <v>44179</v>
      </c>
      <c r="C179" s="22" t="s">
        <v>349</v>
      </c>
      <c r="D179" s="22" t="s">
        <v>17</v>
      </c>
      <c r="E179" s="55">
        <v>91</v>
      </c>
      <c r="F179" s="56">
        <v>44181</v>
      </c>
      <c r="G179" s="77">
        <v>44270</v>
      </c>
      <c r="H179" s="57">
        <v>50000000000</v>
      </c>
      <c r="I179" s="58">
        <v>2.1</v>
      </c>
      <c r="J179" s="147">
        <v>221300000000</v>
      </c>
      <c r="K179" s="58">
        <v>2.2999999999999998</v>
      </c>
      <c r="L179" s="58">
        <v>6.11</v>
      </c>
      <c r="M179" s="58">
        <v>6.05</v>
      </c>
      <c r="N179" s="57">
        <v>50000000000</v>
      </c>
    </row>
    <row r="180" spans="1:14" x14ac:dyDescent="0.25">
      <c r="A180" s="70" t="s">
        <v>164</v>
      </c>
      <c r="B180" s="56">
        <v>44179</v>
      </c>
      <c r="C180" s="22" t="s">
        <v>349</v>
      </c>
      <c r="D180" s="22" t="s">
        <v>17</v>
      </c>
      <c r="E180" s="55">
        <v>182</v>
      </c>
      <c r="F180" s="56">
        <v>44181</v>
      </c>
      <c r="G180" s="77">
        <v>44361</v>
      </c>
      <c r="H180" s="57">
        <v>70000000000</v>
      </c>
      <c r="I180" s="58">
        <v>2.2999999999999998</v>
      </c>
      <c r="J180" s="145">
        <v>317700000000</v>
      </c>
      <c r="K180" s="58">
        <v>2.35</v>
      </c>
      <c r="L180" s="58">
        <v>6.11</v>
      </c>
      <c r="M180" s="58">
        <v>6.05</v>
      </c>
      <c r="N180" s="57">
        <v>70000000000</v>
      </c>
    </row>
    <row r="181" spans="1:14" x14ac:dyDescent="0.25">
      <c r="A181" s="70" t="s">
        <v>164</v>
      </c>
      <c r="B181" s="56">
        <v>44179</v>
      </c>
      <c r="C181" s="22" t="s">
        <v>349</v>
      </c>
      <c r="D181" s="22" t="s">
        <v>17</v>
      </c>
      <c r="E181" s="55">
        <v>364</v>
      </c>
      <c r="F181" s="56">
        <v>44181</v>
      </c>
      <c r="G181" s="77">
        <v>44543</v>
      </c>
      <c r="H181" s="57">
        <v>80000000000</v>
      </c>
      <c r="I181" s="58">
        <v>2.5</v>
      </c>
      <c r="J181" s="145">
        <v>193334000000</v>
      </c>
      <c r="K181" s="58">
        <v>2.75</v>
      </c>
      <c r="L181" s="58">
        <v>6.05</v>
      </c>
      <c r="M181" s="58">
        <v>5.1499999999999995</v>
      </c>
      <c r="N181" s="57">
        <v>80000000000</v>
      </c>
    </row>
    <row r="182" spans="1:14" x14ac:dyDescent="0.25">
      <c r="A182" s="70" t="s">
        <v>165</v>
      </c>
      <c r="B182" s="56">
        <v>44187</v>
      </c>
      <c r="C182" s="22" t="s">
        <v>349</v>
      </c>
      <c r="D182" s="22" t="s">
        <v>17</v>
      </c>
      <c r="E182" s="55">
        <v>91</v>
      </c>
      <c r="F182" s="56">
        <v>44189</v>
      </c>
      <c r="G182" s="77">
        <v>44278</v>
      </c>
      <c r="H182" s="57">
        <v>50000000000</v>
      </c>
      <c r="I182" s="58">
        <v>2.1</v>
      </c>
      <c r="J182" s="147">
        <v>237400000000</v>
      </c>
      <c r="K182" s="58">
        <v>2.35</v>
      </c>
      <c r="L182" s="58">
        <v>9.5</v>
      </c>
      <c r="M182" s="58">
        <v>6.12</v>
      </c>
      <c r="N182" s="57">
        <v>50000000000</v>
      </c>
    </row>
    <row r="183" spans="1:14" x14ac:dyDescent="0.25">
      <c r="A183" s="70" t="s">
        <v>165</v>
      </c>
      <c r="B183" s="56">
        <v>44187</v>
      </c>
      <c r="C183" s="22" t="s">
        <v>349</v>
      </c>
      <c r="D183" s="22" t="s">
        <v>17</v>
      </c>
      <c r="E183" s="55">
        <v>182</v>
      </c>
      <c r="F183" s="56">
        <v>44189</v>
      </c>
      <c r="G183" s="77">
        <v>44369</v>
      </c>
      <c r="H183" s="57">
        <v>70000000000</v>
      </c>
      <c r="I183" s="58">
        <v>2.2999999999999998</v>
      </c>
      <c r="J183" s="145">
        <v>347000000000</v>
      </c>
      <c r="K183" s="58">
        <v>2.4</v>
      </c>
      <c r="L183" s="58">
        <v>6.2</v>
      </c>
      <c r="M183" s="58">
        <v>5.0200000000000005</v>
      </c>
      <c r="N183" s="57">
        <v>70000000000</v>
      </c>
    </row>
    <row r="184" spans="1:14" x14ac:dyDescent="0.25">
      <c r="A184" s="70" t="s">
        <v>165</v>
      </c>
      <c r="B184" s="56">
        <v>44187</v>
      </c>
      <c r="C184" s="22" t="s">
        <v>349</v>
      </c>
      <c r="D184" s="22" t="s">
        <v>17</v>
      </c>
      <c r="E184" s="55">
        <v>364</v>
      </c>
      <c r="F184" s="56">
        <v>44189</v>
      </c>
      <c r="G184" s="77">
        <v>44551</v>
      </c>
      <c r="H184" s="57">
        <v>80000000000</v>
      </c>
      <c r="I184" s="58">
        <v>2.5</v>
      </c>
      <c r="J184" s="145">
        <v>260334000000</v>
      </c>
      <c r="K184" s="58">
        <v>2.8000000000000003</v>
      </c>
      <c r="L184" s="58">
        <v>6</v>
      </c>
      <c r="M184" s="58">
        <v>5.25</v>
      </c>
      <c r="N184" s="57">
        <v>80000000000</v>
      </c>
    </row>
    <row r="185" spans="1:14" x14ac:dyDescent="0.25">
      <c r="A185" s="70" t="s">
        <v>166</v>
      </c>
      <c r="B185" s="56">
        <v>44208</v>
      </c>
      <c r="C185" s="22" t="s">
        <v>349</v>
      </c>
      <c r="D185" s="22" t="s">
        <v>17</v>
      </c>
      <c r="E185" s="55">
        <v>91</v>
      </c>
      <c r="F185" s="56">
        <v>44210</v>
      </c>
      <c r="G185" s="77">
        <v>44299</v>
      </c>
      <c r="H185" s="57">
        <v>60000000000</v>
      </c>
      <c r="I185" s="58">
        <v>2.1</v>
      </c>
      <c r="J185" s="147">
        <v>167000000000</v>
      </c>
      <c r="K185" s="58">
        <v>2.15</v>
      </c>
      <c r="L185" s="58">
        <v>6.2</v>
      </c>
      <c r="M185" s="58">
        <v>6</v>
      </c>
      <c r="N185" s="57">
        <v>60000000000</v>
      </c>
    </row>
    <row r="186" spans="1:14" x14ac:dyDescent="0.25">
      <c r="A186" s="70" t="s">
        <v>166</v>
      </c>
      <c r="B186" s="56">
        <v>44208</v>
      </c>
      <c r="C186" s="22" t="s">
        <v>349</v>
      </c>
      <c r="D186" s="22" t="s">
        <v>17</v>
      </c>
      <c r="E186" s="55">
        <v>182</v>
      </c>
      <c r="F186" s="56">
        <v>44210</v>
      </c>
      <c r="G186" s="77">
        <v>44390</v>
      </c>
      <c r="H186" s="57">
        <v>100000000000</v>
      </c>
      <c r="I186" s="58">
        <v>2.2999999999999998</v>
      </c>
      <c r="J186" s="145">
        <v>371000000000</v>
      </c>
      <c r="K186" s="58">
        <v>2.4</v>
      </c>
      <c r="L186" s="58">
        <v>6</v>
      </c>
      <c r="M186" s="58">
        <v>5.3</v>
      </c>
      <c r="N186" s="57">
        <v>100000000000</v>
      </c>
    </row>
    <row r="187" spans="1:14" x14ac:dyDescent="0.25">
      <c r="A187" s="70" t="s">
        <v>166</v>
      </c>
      <c r="B187" s="56">
        <v>44208</v>
      </c>
      <c r="C187" s="22" t="s">
        <v>349</v>
      </c>
      <c r="D187" s="22" t="s">
        <v>17</v>
      </c>
      <c r="E187" s="55">
        <v>364</v>
      </c>
      <c r="F187" s="56">
        <v>44210</v>
      </c>
      <c r="G187" s="77">
        <v>44572</v>
      </c>
      <c r="H187" s="57">
        <v>90000000000</v>
      </c>
      <c r="I187" s="58">
        <v>2.5</v>
      </c>
      <c r="J187" s="145">
        <v>422134000000</v>
      </c>
      <c r="K187" s="58">
        <v>2.5</v>
      </c>
      <c r="L187" s="58">
        <v>6</v>
      </c>
      <c r="M187" s="58">
        <v>5.3</v>
      </c>
      <c r="N187" s="57">
        <v>90000000000</v>
      </c>
    </row>
    <row r="188" spans="1:14" x14ac:dyDescent="0.25">
      <c r="A188" s="70" t="s">
        <v>167</v>
      </c>
      <c r="B188" s="56">
        <v>44215</v>
      </c>
      <c r="C188" s="22" t="s">
        <v>349</v>
      </c>
      <c r="D188" s="22" t="s">
        <v>17</v>
      </c>
      <c r="E188" s="55">
        <v>91</v>
      </c>
      <c r="F188" s="56">
        <v>44217</v>
      </c>
      <c r="G188" s="77">
        <v>44306</v>
      </c>
      <c r="H188" s="57">
        <v>60000000000</v>
      </c>
      <c r="I188" s="58">
        <v>2.1</v>
      </c>
      <c r="J188" s="147">
        <v>166400000000</v>
      </c>
      <c r="K188" s="58">
        <v>2.15</v>
      </c>
      <c r="L188" s="58">
        <v>6.02</v>
      </c>
      <c r="M188" s="58">
        <v>6</v>
      </c>
      <c r="N188" s="57">
        <v>60000000000</v>
      </c>
    </row>
    <row r="189" spans="1:14" x14ac:dyDescent="0.25">
      <c r="A189" s="70" t="s">
        <v>167</v>
      </c>
      <c r="B189" s="56">
        <v>44215</v>
      </c>
      <c r="C189" s="22" t="s">
        <v>349</v>
      </c>
      <c r="D189" s="22" t="s">
        <v>17</v>
      </c>
      <c r="E189" s="55">
        <v>182</v>
      </c>
      <c r="F189" s="56">
        <v>44217</v>
      </c>
      <c r="G189" s="77">
        <v>44397</v>
      </c>
      <c r="H189" s="57">
        <v>90000000000</v>
      </c>
      <c r="I189" s="58">
        <v>2.2999999999999998</v>
      </c>
      <c r="J189" s="145">
        <v>400100000000</v>
      </c>
      <c r="K189" s="58">
        <v>2.5</v>
      </c>
      <c r="L189" s="58">
        <v>6.2</v>
      </c>
      <c r="M189" s="58">
        <v>6.02</v>
      </c>
      <c r="N189" s="57">
        <v>90000000000</v>
      </c>
    </row>
    <row r="190" spans="1:14" x14ac:dyDescent="0.25">
      <c r="A190" s="70" t="s">
        <v>167</v>
      </c>
      <c r="B190" s="56">
        <v>44215</v>
      </c>
      <c r="C190" s="22" t="s">
        <v>349</v>
      </c>
      <c r="D190" s="22" t="s">
        <v>17</v>
      </c>
      <c r="E190" s="55">
        <v>364</v>
      </c>
      <c r="F190" s="56">
        <v>44217</v>
      </c>
      <c r="G190" s="77">
        <v>44579</v>
      </c>
      <c r="H190" s="57">
        <v>100000000000</v>
      </c>
      <c r="I190" s="58">
        <v>2.5</v>
      </c>
      <c r="J190" s="145">
        <v>374034000000</v>
      </c>
      <c r="K190" s="58">
        <v>3.3000000000000003</v>
      </c>
      <c r="L190" s="58">
        <v>6.2</v>
      </c>
      <c r="M190" s="58">
        <v>6.02</v>
      </c>
      <c r="N190" s="57">
        <v>100000000000</v>
      </c>
    </row>
    <row r="191" spans="1:14" x14ac:dyDescent="0.25">
      <c r="A191" s="70" t="s">
        <v>168</v>
      </c>
      <c r="B191" s="56">
        <v>44236</v>
      </c>
      <c r="C191" s="22" t="s">
        <v>349</v>
      </c>
      <c r="D191" s="22" t="s">
        <v>17</v>
      </c>
      <c r="E191" s="55">
        <v>91</v>
      </c>
      <c r="F191" s="56">
        <v>44238</v>
      </c>
      <c r="G191" s="77">
        <v>44327</v>
      </c>
      <c r="H191" s="57">
        <v>60000000000</v>
      </c>
      <c r="I191" s="58">
        <v>2.1</v>
      </c>
      <c r="J191" s="147">
        <v>110000000000</v>
      </c>
      <c r="K191" s="58">
        <v>4</v>
      </c>
      <c r="L191" s="58">
        <v>7.02</v>
      </c>
      <c r="M191" s="58">
        <v>4.5</v>
      </c>
      <c r="N191" s="57">
        <v>60000000000</v>
      </c>
    </row>
    <row r="192" spans="1:14" x14ac:dyDescent="0.25">
      <c r="A192" s="70" t="s">
        <v>168</v>
      </c>
      <c r="B192" s="56">
        <v>44236</v>
      </c>
      <c r="C192" s="22" t="s">
        <v>349</v>
      </c>
      <c r="D192" s="22" t="s">
        <v>17</v>
      </c>
      <c r="E192" s="55">
        <v>182</v>
      </c>
      <c r="F192" s="56">
        <v>44238</v>
      </c>
      <c r="G192" s="77">
        <v>44418</v>
      </c>
      <c r="H192" s="57">
        <v>90000000000</v>
      </c>
      <c r="I192" s="58">
        <v>2.2999999999999998</v>
      </c>
      <c r="J192" s="145">
        <v>274000000000</v>
      </c>
      <c r="K192" s="58">
        <v>3.5000000000000004</v>
      </c>
      <c r="L192" s="58">
        <v>7.02</v>
      </c>
      <c r="M192" s="58">
        <v>5.5</v>
      </c>
      <c r="N192" s="57">
        <v>90000000000</v>
      </c>
    </row>
    <row r="193" spans="1:14" x14ac:dyDescent="0.25">
      <c r="A193" s="70" t="s">
        <v>168</v>
      </c>
      <c r="B193" s="56">
        <v>44236</v>
      </c>
      <c r="C193" s="22" t="s">
        <v>349</v>
      </c>
      <c r="D193" s="22" t="s">
        <v>17</v>
      </c>
      <c r="E193" s="55">
        <v>364</v>
      </c>
      <c r="F193" s="56">
        <v>44238</v>
      </c>
      <c r="G193" s="77">
        <v>44600</v>
      </c>
      <c r="H193" s="57">
        <v>100000000000</v>
      </c>
      <c r="I193" s="58">
        <v>2.5</v>
      </c>
      <c r="J193" s="145">
        <v>347414000000</v>
      </c>
      <c r="K193" s="58">
        <v>3</v>
      </c>
      <c r="L193" s="58">
        <v>7.02</v>
      </c>
      <c r="M193" s="58">
        <v>6.05</v>
      </c>
      <c r="N193" s="57">
        <v>100000000000</v>
      </c>
    </row>
    <row r="194" spans="1:14" x14ac:dyDescent="0.25">
      <c r="A194" s="70" t="s">
        <v>169</v>
      </c>
      <c r="B194" s="56">
        <v>44244</v>
      </c>
      <c r="C194" s="22" t="s">
        <v>349</v>
      </c>
      <c r="D194" s="22" t="s">
        <v>17</v>
      </c>
      <c r="E194" s="55">
        <v>91</v>
      </c>
      <c r="F194" s="56">
        <v>44246</v>
      </c>
      <c r="G194" s="77">
        <v>44335</v>
      </c>
      <c r="H194" s="57">
        <v>60000000000</v>
      </c>
      <c r="I194" s="58">
        <v>2.1</v>
      </c>
      <c r="J194" s="147">
        <v>183000000000</v>
      </c>
      <c r="K194" s="58">
        <v>4</v>
      </c>
      <c r="L194" s="58">
        <v>7.0000000000000009</v>
      </c>
      <c r="M194" s="58">
        <v>5.5</v>
      </c>
      <c r="N194" s="57">
        <v>60000000000</v>
      </c>
    </row>
    <row r="195" spans="1:14" x14ac:dyDescent="0.25">
      <c r="A195" s="70" t="s">
        <v>169</v>
      </c>
      <c r="B195" s="56">
        <v>44244</v>
      </c>
      <c r="C195" s="22" t="s">
        <v>349</v>
      </c>
      <c r="D195" s="22" t="s">
        <v>17</v>
      </c>
      <c r="E195" s="55">
        <v>182</v>
      </c>
      <c r="F195" s="56">
        <v>44246</v>
      </c>
      <c r="G195" s="77">
        <v>44426</v>
      </c>
      <c r="H195" s="57">
        <v>90000000000</v>
      </c>
      <c r="I195" s="58">
        <v>2.2999999999999998</v>
      </c>
      <c r="J195" s="145">
        <v>230000000000</v>
      </c>
      <c r="K195" s="58">
        <v>3.05</v>
      </c>
      <c r="L195" s="58">
        <v>6.21</v>
      </c>
      <c r="M195" s="58">
        <v>5</v>
      </c>
      <c r="N195" s="57">
        <v>90000000000</v>
      </c>
    </row>
    <row r="196" spans="1:14" x14ac:dyDescent="0.25">
      <c r="A196" s="70" t="s">
        <v>169</v>
      </c>
      <c r="B196" s="56">
        <v>44244</v>
      </c>
      <c r="C196" s="22" t="s">
        <v>349</v>
      </c>
      <c r="D196" s="22" t="s">
        <v>17</v>
      </c>
      <c r="E196" s="55">
        <v>364</v>
      </c>
      <c r="F196" s="56">
        <v>44246</v>
      </c>
      <c r="G196" s="77">
        <v>44608</v>
      </c>
      <c r="H196" s="57">
        <v>100000000000</v>
      </c>
      <c r="I196" s="58">
        <v>2.5</v>
      </c>
      <c r="J196" s="145">
        <v>225334000000</v>
      </c>
      <c r="K196" s="58">
        <v>3</v>
      </c>
      <c r="L196" s="58">
        <v>6.21</v>
      </c>
      <c r="M196" s="58">
        <v>6</v>
      </c>
      <c r="N196" s="57">
        <v>100000000000</v>
      </c>
    </row>
    <row r="197" spans="1:14" x14ac:dyDescent="0.25">
      <c r="A197" s="70" t="s">
        <v>170</v>
      </c>
      <c r="B197" s="56">
        <v>44271</v>
      </c>
      <c r="C197" s="22" t="s">
        <v>349</v>
      </c>
      <c r="D197" s="22" t="s">
        <v>17</v>
      </c>
      <c r="E197" s="55">
        <v>91</v>
      </c>
      <c r="F197" s="56">
        <v>44273</v>
      </c>
      <c r="G197" s="77">
        <v>44362</v>
      </c>
      <c r="H197" s="57">
        <v>80000000000</v>
      </c>
      <c r="I197" s="58">
        <v>2.1</v>
      </c>
      <c r="J197" s="147">
        <v>199600000000</v>
      </c>
      <c r="K197" s="58">
        <v>3.05</v>
      </c>
      <c r="L197" s="58">
        <v>8</v>
      </c>
      <c r="M197" s="58">
        <v>5.5</v>
      </c>
      <c r="N197" s="57">
        <v>80000000000</v>
      </c>
    </row>
    <row r="198" spans="1:14" x14ac:dyDescent="0.25">
      <c r="A198" s="70" t="s">
        <v>170</v>
      </c>
      <c r="B198" s="56">
        <v>44271</v>
      </c>
      <c r="C198" s="22" t="s">
        <v>349</v>
      </c>
      <c r="D198" s="22" t="s">
        <v>17</v>
      </c>
      <c r="E198" s="55">
        <v>182</v>
      </c>
      <c r="F198" s="56">
        <v>44273</v>
      </c>
      <c r="G198" s="77">
        <v>44453</v>
      </c>
      <c r="H198" s="57">
        <v>100000000000</v>
      </c>
      <c r="I198" s="58">
        <v>2.2999999999999998</v>
      </c>
      <c r="J198" s="145">
        <v>316200000000</v>
      </c>
      <c r="K198" s="58">
        <v>3.3000000000000003</v>
      </c>
      <c r="L198" s="58">
        <v>6.5</v>
      </c>
      <c r="M198" s="58">
        <v>5.0999999999999996</v>
      </c>
      <c r="N198" s="57">
        <v>100000000000</v>
      </c>
    </row>
    <row r="199" spans="1:14" x14ac:dyDescent="0.25">
      <c r="A199" s="70" t="s">
        <v>170</v>
      </c>
      <c r="B199" s="56">
        <v>44271</v>
      </c>
      <c r="C199" s="22" t="s">
        <v>349</v>
      </c>
      <c r="D199" s="22" t="s">
        <v>17</v>
      </c>
      <c r="E199" s="55">
        <v>364</v>
      </c>
      <c r="F199" s="56">
        <v>44273</v>
      </c>
      <c r="G199" s="77">
        <v>44635</v>
      </c>
      <c r="H199" s="57">
        <v>120000000000</v>
      </c>
      <c r="I199" s="58">
        <v>2.5</v>
      </c>
      <c r="J199" s="145">
        <v>199334000000</v>
      </c>
      <c r="K199" s="58">
        <v>3.6999999999999997</v>
      </c>
      <c r="L199" s="58">
        <v>6.5</v>
      </c>
      <c r="M199" s="58">
        <v>5.0200000000000005</v>
      </c>
      <c r="N199" s="57">
        <v>120000000000</v>
      </c>
    </row>
    <row r="200" spans="1:14" x14ac:dyDescent="0.25">
      <c r="A200" s="70" t="s">
        <v>171</v>
      </c>
      <c r="B200" s="56">
        <v>44278</v>
      </c>
      <c r="C200" s="22" t="s">
        <v>349</v>
      </c>
      <c r="D200" s="22" t="s">
        <v>17</v>
      </c>
      <c r="E200" s="55">
        <v>91</v>
      </c>
      <c r="F200" s="56">
        <v>44280</v>
      </c>
      <c r="G200" s="77">
        <v>44369</v>
      </c>
      <c r="H200" s="57">
        <v>80000000000</v>
      </c>
      <c r="I200" s="58">
        <v>2.1</v>
      </c>
      <c r="J200" s="147">
        <v>133400000000</v>
      </c>
      <c r="K200" s="58">
        <v>2.5</v>
      </c>
      <c r="L200" s="58">
        <v>6</v>
      </c>
      <c r="M200" s="58">
        <v>5.0500000000000007</v>
      </c>
      <c r="N200" s="57">
        <v>80000000000</v>
      </c>
    </row>
    <row r="201" spans="1:14" x14ac:dyDescent="0.25">
      <c r="A201" s="70" t="s">
        <v>171</v>
      </c>
      <c r="B201" s="56">
        <v>44278</v>
      </c>
      <c r="C201" s="22" t="s">
        <v>349</v>
      </c>
      <c r="D201" s="22" t="s">
        <v>17</v>
      </c>
      <c r="E201" s="55">
        <v>182</v>
      </c>
      <c r="F201" s="56">
        <v>44280</v>
      </c>
      <c r="G201" s="77">
        <v>44460</v>
      </c>
      <c r="H201" s="57">
        <v>120000000000</v>
      </c>
      <c r="I201" s="58">
        <v>2.2999999999999998</v>
      </c>
      <c r="J201" s="145">
        <v>279600000000</v>
      </c>
      <c r="K201" s="58">
        <v>2.8000000000000003</v>
      </c>
      <c r="L201" s="58">
        <v>7.0499999999999989</v>
      </c>
      <c r="M201" s="58">
        <v>5.5</v>
      </c>
      <c r="N201" s="57">
        <v>120000000000</v>
      </c>
    </row>
    <row r="202" spans="1:14" x14ac:dyDescent="0.25">
      <c r="A202" s="70" t="s">
        <v>171</v>
      </c>
      <c r="B202" s="56">
        <v>44278</v>
      </c>
      <c r="C202" s="22" t="s">
        <v>349</v>
      </c>
      <c r="D202" s="22" t="s">
        <v>17</v>
      </c>
      <c r="E202" s="55">
        <v>364</v>
      </c>
      <c r="F202" s="56">
        <v>44280</v>
      </c>
      <c r="G202" s="77">
        <v>44642</v>
      </c>
      <c r="H202" s="57">
        <v>100000000000</v>
      </c>
      <c r="I202" s="58">
        <v>2.5</v>
      </c>
      <c r="J202" s="145">
        <v>303000000000</v>
      </c>
      <c r="K202" s="58">
        <v>3</v>
      </c>
      <c r="L202" s="58">
        <v>6</v>
      </c>
      <c r="M202" s="58">
        <v>5.25</v>
      </c>
      <c r="N202" s="57">
        <v>100000000000</v>
      </c>
    </row>
    <row r="203" spans="1:14" x14ac:dyDescent="0.25">
      <c r="A203" s="70" t="s">
        <v>172</v>
      </c>
      <c r="B203" s="56">
        <v>44300</v>
      </c>
      <c r="C203" s="22" t="s">
        <v>349</v>
      </c>
      <c r="D203" s="22" t="s">
        <v>17</v>
      </c>
      <c r="E203" s="55">
        <v>91</v>
      </c>
      <c r="F203" s="56">
        <v>44302</v>
      </c>
      <c r="G203" s="77">
        <v>44391</v>
      </c>
      <c r="H203" s="57">
        <v>80000000000</v>
      </c>
      <c r="I203" s="58">
        <v>2.1</v>
      </c>
      <c r="J203" s="147">
        <v>117000000000</v>
      </c>
      <c r="K203" s="58">
        <v>3.5000000000000004</v>
      </c>
      <c r="L203" s="58">
        <v>7.01</v>
      </c>
      <c r="M203" s="58">
        <v>5.2</v>
      </c>
      <c r="N203" s="57">
        <v>80000000000</v>
      </c>
    </row>
    <row r="204" spans="1:14" x14ac:dyDescent="0.25">
      <c r="A204" s="70" t="s">
        <v>172</v>
      </c>
      <c r="B204" s="56">
        <v>44300</v>
      </c>
      <c r="C204" s="22" t="s">
        <v>349</v>
      </c>
      <c r="D204" s="22" t="s">
        <v>17</v>
      </c>
      <c r="E204" s="55">
        <v>182</v>
      </c>
      <c r="F204" s="56">
        <v>44302</v>
      </c>
      <c r="G204" s="77">
        <v>44482</v>
      </c>
      <c r="H204" s="57">
        <v>120000000000</v>
      </c>
      <c r="I204" s="58">
        <v>2.2999999999999998</v>
      </c>
      <c r="J204" s="145">
        <v>207000000000</v>
      </c>
      <c r="K204" s="58">
        <v>3</v>
      </c>
      <c r="L204" s="58">
        <v>7.01</v>
      </c>
      <c r="M204" s="58">
        <v>3.85</v>
      </c>
      <c r="N204" s="57">
        <v>120000000000</v>
      </c>
    </row>
    <row r="205" spans="1:14" x14ac:dyDescent="0.25">
      <c r="A205" s="70" t="s">
        <v>172</v>
      </c>
      <c r="B205" s="56">
        <v>44300</v>
      </c>
      <c r="C205" s="22" t="s">
        <v>349</v>
      </c>
      <c r="D205" s="22" t="s">
        <v>17</v>
      </c>
      <c r="E205" s="55">
        <v>364</v>
      </c>
      <c r="F205" s="56">
        <v>44302</v>
      </c>
      <c r="G205" s="77">
        <v>44664</v>
      </c>
      <c r="H205" s="57">
        <v>150000000000</v>
      </c>
      <c r="I205" s="58">
        <v>2.5</v>
      </c>
      <c r="J205" s="145">
        <v>291300000000</v>
      </c>
      <c r="K205" s="58">
        <v>3.1</v>
      </c>
      <c r="L205" s="58">
        <v>7.01</v>
      </c>
      <c r="M205" s="58">
        <v>5.25</v>
      </c>
      <c r="N205" s="57">
        <v>150000000000</v>
      </c>
    </row>
    <row r="206" spans="1:14" x14ac:dyDescent="0.25">
      <c r="A206" s="70" t="s">
        <v>173</v>
      </c>
      <c r="B206" s="56">
        <v>44306</v>
      </c>
      <c r="C206" s="22" t="s">
        <v>349</v>
      </c>
      <c r="D206" s="22" t="s">
        <v>17</v>
      </c>
      <c r="E206" s="55">
        <v>91</v>
      </c>
      <c r="F206" s="56">
        <v>44308</v>
      </c>
      <c r="G206" s="77">
        <v>44397</v>
      </c>
      <c r="H206" s="57">
        <v>80000000000</v>
      </c>
      <c r="I206" s="58">
        <v>2.1</v>
      </c>
      <c r="J206" s="147">
        <v>102000000000</v>
      </c>
      <c r="K206" s="58">
        <v>2.5</v>
      </c>
      <c r="L206" s="58">
        <v>6.2</v>
      </c>
      <c r="M206" s="58">
        <v>5</v>
      </c>
      <c r="N206" s="57">
        <v>80000000000</v>
      </c>
    </row>
    <row r="207" spans="1:14" x14ac:dyDescent="0.25">
      <c r="A207" s="70" t="s">
        <v>173</v>
      </c>
      <c r="B207" s="56">
        <v>44306</v>
      </c>
      <c r="C207" s="22" t="s">
        <v>349</v>
      </c>
      <c r="D207" s="22" t="s">
        <v>17</v>
      </c>
      <c r="E207" s="55">
        <v>182</v>
      </c>
      <c r="F207" s="56">
        <v>44308</v>
      </c>
      <c r="G207" s="77">
        <v>44488</v>
      </c>
      <c r="H207" s="57">
        <v>120000000000</v>
      </c>
      <c r="I207" s="58">
        <v>2.2999999999999998</v>
      </c>
      <c r="J207" s="145">
        <v>183000000000</v>
      </c>
      <c r="K207" s="58">
        <v>2.2999999999999998</v>
      </c>
      <c r="L207" s="58">
        <v>6.2</v>
      </c>
      <c r="M207" s="58">
        <v>3.9</v>
      </c>
      <c r="N207" s="57">
        <v>120000000000</v>
      </c>
    </row>
    <row r="208" spans="1:14" x14ac:dyDescent="0.25">
      <c r="A208" s="70" t="s">
        <v>173</v>
      </c>
      <c r="B208" s="56">
        <v>44306</v>
      </c>
      <c r="C208" s="22" t="s">
        <v>349</v>
      </c>
      <c r="D208" s="22" t="s">
        <v>17</v>
      </c>
      <c r="E208" s="55">
        <v>364</v>
      </c>
      <c r="F208" s="56">
        <v>44308</v>
      </c>
      <c r="G208" s="77">
        <v>44670</v>
      </c>
      <c r="H208" s="57">
        <v>150000000000</v>
      </c>
      <c r="I208" s="58">
        <v>2.5</v>
      </c>
      <c r="J208" s="145">
        <v>196000000000</v>
      </c>
      <c r="K208" s="58">
        <v>2.5</v>
      </c>
      <c r="L208" s="58">
        <v>6.2</v>
      </c>
      <c r="M208" s="58">
        <v>3</v>
      </c>
      <c r="N208" s="57">
        <v>150000000000</v>
      </c>
    </row>
    <row r="209" spans="1:14" x14ac:dyDescent="0.25">
      <c r="A209" s="70" t="s">
        <v>174</v>
      </c>
      <c r="B209" s="56">
        <v>44327</v>
      </c>
      <c r="C209" s="22" t="s">
        <v>349</v>
      </c>
      <c r="D209" s="22" t="s">
        <v>17</v>
      </c>
      <c r="E209" s="55">
        <v>91</v>
      </c>
      <c r="F209" s="56">
        <v>44329</v>
      </c>
      <c r="G209" s="77">
        <v>44418</v>
      </c>
      <c r="H209" s="57">
        <v>80000000000</v>
      </c>
      <c r="I209" s="58">
        <v>2.1</v>
      </c>
      <c r="J209" s="147">
        <v>79000000000</v>
      </c>
      <c r="K209" s="58">
        <v>2.1</v>
      </c>
      <c r="L209" s="58">
        <v>5.5</v>
      </c>
      <c r="M209" s="58">
        <v>2.1</v>
      </c>
      <c r="N209" s="57">
        <v>79000000000</v>
      </c>
    </row>
    <row r="210" spans="1:14" x14ac:dyDescent="0.25">
      <c r="A210" s="70" t="s">
        <v>174</v>
      </c>
      <c r="B210" s="56">
        <v>44327</v>
      </c>
      <c r="C210" s="22" t="s">
        <v>349</v>
      </c>
      <c r="D210" s="22" t="s">
        <v>17</v>
      </c>
      <c r="E210" s="55">
        <v>182</v>
      </c>
      <c r="F210" s="56">
        <v>44329</v>
      </c>
      <c r="G210" s="77">
        <v>44509</v>
      </c>
      <c r="H210" s="57">
        <v>100000000000</v>
      </c>
      <c r="I210" s="58">
        <v>2.2999999999999998</v>
      </c>
      <c r="J210" s="145">
        <v>150000000000</v>
      </c>
      <c r="K210" s="58">
        <v>2.2999999999999998</v>
      </c>
      <c r="L210" s="58">
        <v>5.5</v>
      </c>
      <c r="M210" s="58">
        <v>3.3000000000000003</v>
      </c>
      <c r="N210" s="57">
        <v>100000000000</v>
      </c>
    </row>
    <row r="211" spans="1:14" x14ac:dyDescent="0.25">
      <c r="A211" s="70" t="s">
        <v>174</v>
      </c>
      <c r="B211" s="56">
        <v>44327</v>
      </c>
      <c r="C211" s="22" t="s">
        <v>349</v>
      </c>
      <c r="D211" s="22" t="s">
        <v>17</v>
      </c>
      <c r="E211" s="55">
        <v>364</v>
      </c>
      <c r="F211" s="56">
        <v>44329</v>
      </c>
      <c r="G211" s="77">
        <v>44691</v>
      </c>
      <c r="H211" s="57">
        <v>120000000000</v>
      </c>
      <c r="I211" s="58">
        <v>2.5</v>
      </c>
      <c r="J211" s="145">
        <v>340000000000</v>
      </c>
      <c r="K211" s="58">
        <v>2.5</v>
      </c>
      <c r="L211" s="58">
        <v>5.75</v>
      </c>
      <c r="M211" s="58">
        <v>4.5</v>
      </c>
      <c r="N211" s="57">
        <v>120000000000</v>
      </c>
    </row>
    <row r="212" spans="1:14" x14ac:dyDescent="0.25">
      <c r="A212" s="70" t="s">
        <v>175</v>
      </c>
      <c r="B212" s="56">
        <v>44334</v>
      </c>
      <c r="C212" s="22" t="s">
        <v>349</v>
      </c>
      <c r="D212" s="22" t="s">
        <v>17</v>
      </c>
      <c r="E212" s="55">
        <v>91</v>
      </c>
      <c r="F212" s="56">
        <v>44336</v>
      </c>
      <c r="G212" s="77">
        <v>44425</v>
      </c>
      <c r="H212" s="57">
        <v>70000000000</v>
      </c>
      <c r="I212" s="58">
        <v>2.1</v>
      </c>
      <c r="J212" s="147">
        <v>96400000000</v>
      </c>
      <c r="K212" s="58">
        <v>2.1</v>
      </c>
      <c r="L212" s="58">
        <v>5</v>
      </c>
      <c r="M212" s="58">
        <v>2.2999999999999998</v>
      </c>
      <c r="N212" s="57">
        <v>70000000000</v>
      </c>
    </row>
    <row r="213" spans="1:14" x14ac:dyDescent="0.25">
      <c r="A213" s="70" t="s">
        <v>175</v>
      </c>
      <c r="B213" s="56">
        <v>44334</v>
      </c>
      <c r="C213" s="22" t="s">
        <v>349</v>
      </c>
      <c r="D213" s="22" t="s">
        <v>17</v>
      </c>
      <c r="E213" s="55">
        <v>182</v>
      </c>
      <c r="F213" s="56">
        <v>44336</v>
      </c>
      <c r="G213" s="77">
        <v>44516</v>
      </c>
      <c r="H213" s="57">
        <v>80000000000</v>
      </c>
      <c r="I213" s="58">
        <v>2.2999999999999998</v>
      </c>
      <c r="J213" s="145">
        <v>118900000000</v>
      </c>
      <c r="K213" s="58">
        <v>2.2999999999999998</v>
      </c>
      <c r="L213" s="58">
        <v>5.65</v>
      </c>
      <c r="M213" s="58">
        <v>2.2999999999999998</v>
      </c>
      <c r="N213" s="57">
        <v>80000000000</v>
      </c>
    </row>
    <row r="214" spans="1:14" x14ac:dyDescent="0.25">
      <c r="A214" s="70" t="s">
        <v>175</v>
      </c>
      <c r="B214" s="56">
        <v>44334</v>
      </c>
      <c r="C214" s="22" t="s">
        <v>349</v>
      </c>
      <c r="D214" s="22" t="s">
        <v>17</v>
      </c>
      <c r="E214" s="55">
        <v>364</v>
      </c>
      <c r="F214" s="56">
        <v>44336</v>
      </c>
      <c r="G214" s="77">
        <v>44698</v>
      </c>
      <c r="H214" s="57">
        <v>100000000000</v>
      </c>
      <c r="I214" s="58">
        <v>2.5</v>
      </c>
      <c r="J214" s="145">
        <v>252900000000</v>
      </c>
      <c r="K214" s="58">
        <v>2.5</v>
      </c>
      <c r="L214" s="58">
        <v>5.65</v>
      </c>
      <c r="M214" s="58">
        <v>4.9000000000000004</v>
      </c>
      <c r="N214" s="57">
        <v>100000000000</v>
      </c>
    </row>
    <row r="215" spans="1:14" x14ac:dyDescent="0.25">
      <c r="A215" s="70" t="s">
        <v>176</v>
      </c>
      <c r="B215" s="56">
        <v>44362</v>
      </c>
      <c r="C215" s="22" t="s">
        <v>349</v>
      </c>
      <c r="D215" s="22" t="s">
        <v>17</v>
      </c>
      <c r="E215" s="55">
        <v>91</v>
      </c>
      <c r="F215" s="56">
        <v>44364</v>
      </c>
      <c r="G215" s="77">
        <v>44453</v>
      </c>
      <c r="H215" s="57">
        <v>60000000000</v>
      </c>
      <c r="I215" s="58">
        <v>2.1</v>
      </c>
      <c r="J215" s="147">
        <v>86000000000</v>
      </c>
      <c r="K215" s="58">
        <v>2.1</v>
      </c>
      <c r="L215" s="58">
        <v>4.5</v>
      </c>
      <c r="M215" s="58">
        <v>2.1999999999999997</v>
      </c>
      <c r="N215" s="57">
        <v>60000000000</v>
      </c>
    </row>
    <row r="216" spans="1:14" x14ac:dyDescent="0.25">
      <c r="A216" s="70" t="s">
        <v>176</v>
      </c>
      <c r="B216" s="56">
        <v>44362</v>
      </c>
      <c r="C216" s="22" t="s">
        <v>349</v>
      </c>
      <c r="D216" s="22" t="s">
        <v>17</v>
      </c>
      <c r="E216" s="55">
        <v>182</v>
      </c>
      <c r="F216" s="56">
        <v>44364</v>
      </c>
      <c r="G216" s="77">
        <v>44544</v>
      </c>
      <c r="H216" s="57">
        <v>50000000000</v>
      </c>
      <c r="I216" s="58">
        <v>2.2999999999999998</v>
      </c>
      <c r="J216" s="145">
        <v>146950000000</v>
      </c>
      <c r="K216" s="58">
        <v>2.2999999999999998</v>
      </c>
      <c r="L216" s="58">
        <v>6.05</v>
      </c>
      <c r="M216" s="58">
        <v>3</v>
      </c>
      <c r="N216" s="57">
        <v>50000000000</v>
      </c>
    </row>
    <row r="217" spans="1:14" x14ac:dyDescent="0.25">
      <c r="A217" s="70" t="s">
        <v>176</v>
      </c>
      <c r="B217" s="56">
        <v>44362</v>
      </c>
      <c r="C217" s="22" t="s">
        <v>349</v>
      </c>
      <c r="D217" s="22" t="s">
        <v>17</v>
      </c>
      <c r="E217" s="55">
        <v>364</v>
      </c>
      <c r="F217" s="56">
        <v>44364</v>
      </c>
      <c r="G217" s="77">
        <v>44726</v>
      </c>
      <c r="H217" s="57">
        <v>40000000000</v>
      </c>
      <c r="I217" s="58">
        <v>2.5</v>
      </c>
      <c r="J217" s="145">
        <v>169950000000</v>
      </c>
      <c r="K217" s="58">
        <v>2.5</v>
      </c>
      <c r="L217" s="58">
        <v>6.05</v>
      </c>
      <c r="M217" s="58">
        <v>4.1099999999999994</v>
      </c>
      <c r="N217" s="57">
        <v>40000000000</v>
      </c>
    </row>
    <row r="218" spans="1:14" x14ac:dyDescent="0.25">
      <c r="A218" s="70" t="s">
        <v>177</v>
      </c>
      <c r="B218" s="56">
        <v>44369</v>
      </c>
      <c r="C218" s="22" t="s">
        <v>349</v>
      </c>
      <c r="D218" s="22" t="s">
        <v>17</v>
      </c>
      <c r="E218" s="55">
        <v>91</v>
      </c>
      <c r="F218" s="56">
        <v>44371</v>
      </c>
      <c r="G218" s="77">
        <v>44460</v>
      </c>
      <c r="H218" s="57">
        <v>80000000000</v>
      </c>
      <c r="I218" s="58">
        <v>2.1</v>
      </c>
      <c r="J218" s="147">
        <v>70000000000</v>
      </c>
      <c r="K218" s="58">
        <v>2.1999999999999997</v>
      </c>
      <c r="L218" s="58">
        <v>4.5</v>
      </c>
      <c r="M218" s="58">
        <v>2.1999999999999997</v>
      </c>
      <c r="N218" s="57">
        <v>70000000000</v>
      </c>
    </row>
    <row r="219" spans="1:14" x14ac:dyDescent="0.25">
      <c r="A219" s="70" t="s">
        <v>177</v>
      </c>
      <c r="B219" s="56">
        <v>44369</v>
      </c>
      <c r="C219" s="22" t="s">
        <v>349</v>
      </c>
      <c r="D219" s="22" t="s">
        <v>17</v>
      </c>
      <c r="E219" s="55">
        <v>182</v>
      </c>
      <c r="F219" s="56">
        <v>44371</v>
      </c>
      <c r="G219" s="77">
        <v>44551</v>
      </c>
      <c r="H219" s="57">
        <v>60000000000</v>
      </c>
      <c r="I219" s="58">
        <v>2.2999999999999998</v>
      </c>
      <c r="J219" s="145">
        <v>98950000000</v>
      </c>
      <c r="K219" s="58">
        <v>2.2999999999999998</v>
      </c>
      <c r="L219" s="58">
        <v>6.05</v>
      </c>
      <c r="M219" s="58">
        <v>2.6</v>
      </c>
      <c r="N219" s="57">
        <v>60000000000</v>
      </c>
    </row>
    <row r="220" spans="1:14" x14ac:dyDescent="0.25">
      <c r="A220" s="70" t="s">
        <v>177</v>
      </c>
      <c r="B220" s="56">
        <v>44369</v>
      </c>
      <c r="C220" s="22" t="s">
        <v>349</v>
      </c>
      <c r="D220" s="22" t="s">
        <v>17</v>
      </c>
      <c r="E220" s="55">
        <v>364</v>
      </c>
      <c r="F220" s="56">
        <v>44371</v>
      </c>
      <c r="G220" s="77">
        <v>44733</v>
      </c>
      <c r="H220" s="57">
        <v>60000000000</v>
      </c>
      <c r="I220" s="64">
        <v>2.5</v>
      </c>
      <c r="J220" s="145">
        <v>156550000000</v>
      </c>
      <c r="K220" s="58">
        <v>2.5</v>
      </c>
      <c r="L220" s="58">
        <v>6.05</v>
      </c>
      <c r="M220" s="58">
        <v>4.1500000000000004</v>
      </c>
      <c r="N220" s="57">
        <v>60000000000</v>
      </c>
    </row>
    <row r="221" spans="1:14" x14ac:dyDescent="0.25">
      <c r="A221" s="70" t="s">
        <v>178</v>
      </c>
      <c r="B221" s="56">
        <v>44390</v>
      </c>
      <c r="C221" s="22" t="s">
        <v>349</v>
      </c>
      <c r="D221" s="22" t="s">
        <v>17</v>
      </c>
      <c r="E221" s="55">
        <v>91</v>
      </c>
      <c r="F221" s="56">
        <v>44392</v>
      </c>
      <c r="G221" s="77">
        <v>44481</v>
      </c>
      <c r="H221" s="57">
        <v>70000000000</v>
      </c>
      <c r="I221" s="58">
        <v>2.1</v>
      </c>
      <c r="J221" s="145">
        <v>115000000000</v>
      </c>
      <c r="K221" s="58">
        <v>2.1</v>
      </c>
      <c r="L221" s="58">
        <v>6.05</v>
      </c>
      <c r="M221" s="58">
        <v>2.5</v>
      </c>
      <c r="N221" s="57">
        <v>70000000000</v>
      </c>
    </row>
    <row r="222" spans="1:14" x14ac:dyDescent="0.25">
      <c r="A222" s="70" t="s">
        <v>178</v>
      </c>
      <c r="B222" s="56">
        <v>44390</v>
      </c>
      <c r="C222" s="22" t="s">
        <v>349</v>
      </c>
      <c r="D222" s="22" t="s">
        <v>17</v>
      </c>
      <c r="E222" s="55">
        <v>182</v>
      </c>
      <c r="F222" s="56">
        <v>44392</v>
      </c>
      <c r="G222" s="77">
        <v>44572</v>
      </c>
      <c r="H222" s="57">
        <v>80000000000</v>
      </c>
      <c r="I222" s="58">
        <v>2.2999999999999998</v>
      </c>
      <c r="J222" s="145">
        <v>161000000000</v>
      </c>
      <c r="K222" s="58">
        <v>2.2999999999999998</v>
      </c>
      <c r="L222" s="58">
        <v>6.05</v>
      </c>
      <c r="M222" s="64">
        <v>3</v>
      </c>
      <c r="N222" s="57">
        <v>80000000000</v>
      </c>
    </row>
    <row r="223" spans="1:14" x14ac:dyDescent="0.25">
      <c r="A223" s="70" t="s">
        <v>178</v>
      </c>
      <c r="B223" s="56">
        <v>44390</v>
      </c>
      <c r="C223" s="22" t="s">
        <v>349</v>
      </c>
      <c r="D223" s="22" t="s">
        <v>17</v>
      </c>
      <c r="E223" s="55">
        <v>364</v>
      </c>
      <c r="F223" s="56">
        <v>44392</v>
      </c>
      <c r="G223" s="77">
        <v>44754</v>
      </c>
      <c r="H223" s="57">
        <v>50000000000</v>
      </c>
      <c r="I223" s="64">
        <v>2.5</v>
      </c>
      <c r="J223" s="145">
        <v>168400000000</v>
      </c>
      <c r="K223" s="64">
        <v>2.6</v>
      </c>
      <c r="L223" s="64">
        <v>6.05</v>
      </c>
      <c r="M223" s="64">
        <v>4.1500000000000004</v>
      </c>
      <c r="N223" s="57">
        <v>50000000000</v>
      </c>
    </row>
    <row r="224" spans="1:14" x14ac:dyDescent="0.25">
      <c r="A224" s="70" t="s">
        <v>179</v>
      </c>
      <c r="B224" s="56">
        <v>44404</v>
      </c>
      <c r="C224" s="22" t="s">
        <v>349</v>
      </c>
      <c r="D224" s="22" t="s">
        <v>17</v>
      </c>
      <c r="E224" s="55">
        <v>91</v>
      </c>
      <c r="F224" s="56">
        <v>44406</v>
      </c>
      <c r="G224" s="77">
        <v>44495</v>
      </c>
      <c r="H224" s="57">
        <v>50000000000</v>
      </c>
      <c r="I224" s="58">
        <v>2.1</v>
      </c>
      <c r="J224" s="147">
        <v>130300000000</v>
      </c>
      <c r="K224" s="58">
        <v>2.1</v>
      </c>
      <c r="L224" s="58">
        <v>6.05</v>
      </c>
      <c r="M224" s="58">
        <v>2.6</v>
      </c>
      <c r="N224" s="57">
        <v>50000000000</v>
      </c>
    </row>
    <row r="225" spans="1:14" x14ac:dyDescent="0.25">
      <c r="A225" s="70" t="s">
        <v>179</v>
      </c>
      <c r="B225" s="56">
        <v>44404</v>
      </c>
      <c r="C225" s="22" t="s">
        <v>349</v>
      </c>
      <c r="D225" s="22" t="s">
        <v>17</v>
      </c>
      <c r="E225" s="55">
        <v>182</v>
      </c>
      <c r="F225" s="56">
        <v>44406</v>
      </c>
      <c r="G225" s="77">
        <v>44586</v>
      </c>
      <c r="H225" s="57">
        <v>60000000000</v>
      </c>
      <c r="I225" s="58">
        <v>2.2999999999999998</v>
      </c>
      <c r="J225" s="145">
        <v>181000000000</v>
      </c>
      <c r="K225" s="58">
        <v>2.2999999999999998</v>
      </c>
      <c r="L225" s="58">
        <v>6.05</v>
      </c>
      <c r="M225" s="64">
        <v>3.5000000000000004</v>
      </c>
      <c r="N225" s="57">
        <v>60000000000</v>
      </c>
    </row>
    <row r="226" spans="1:14" x14ac:dyDescent="0.25">
      <c r="A226" s="70" t="s">
        <v>179</v>
      </c>
      <c r="B226" s="56">
        <v>44404</v>
      </c>
      <c r="C226" s="22" t="s">
        <v>349</v>
      </c>
      <c r="D226" s="22" t="s">
        <v>17</v>
      </c>
      <c r="E226" s="55">
        <v>364</v>
      </c>
      <c r="F226" s="56">
        <v>44406</v>
      </c>
      <c r="G226" s="77">
        <v>44768</v>
      </c>
      <c r="H226" s="57">
        <v>40000000000</v>
      </c>
      <c r="I226" s="64">
        <v>2.5</v>
      </c>
      <c r="J226" s="145">
        <v>161300000000</v>
      </c>
      <c r="K226" s="64">
        <v>2.5</v>
      </c>
      <c r="L226" s="64">
        <v>6.05</v>
      </c>
      <c r="M226" s="64">
        <v>4.5</v>
      </c>
      <c r="N226" s="57">
        <v>40000000000</v>
      </c>
    </row>
    <row r="227" spans="1:14" x14ac:dyDescent="0.25">
      <c r="A227" s="70" t="s">
        <v>180</v>
      </c>
      <c r="B227" s="56">
        <v>44418</v>
      </c>
      <c r="C227" s="22" t="s">
        <v>349</v>
      </c>
      <c r="D227" s="22" t="s">
        <v>17</v>
      </c>
      <c r="E227" s="55">
        <v>91</v>
      </c>
      <c r="F227" s="56">
        <v>44420</v>
      </c>
      <c r="G227" s="77">
        <v>44509</v>
      </c>
      <c r="H227" s="57">
        <v>50000000000</v>
      </c>
      <c r="I227" s="58">
        <v>2.1</v>
      </c>
      <c r="J227" s="145">
        <v>115200000000</v>
      </c>
      <c r="K227" s="58">
        <v>2.1999999999999997</v>
      </c>
      <c r="L227" s="58">
        <v>6.05</v>
      </c>
      <c r="M227" s="58">
        <v>3</v>
      </c>
      <c r="N227" s="57">
        <v>50000000000</v>
      </c>
    </row>
    <row r="228" spans="1:14" x14ac:dyDescent="0.25">
      <c r="A228" s="70" t="s">
        <v>180</v>
      </c>
      <c r="B228" s="56">
        <v>44418</v>
      </c>
      <c r="C228" s="22" t="s">
        <v>349</v>
      </c>
      <c r="D228" s="22" t="s">
        <v>17</v>
      </c>
      <c r="E228" s="55">
        <v>182</v>
      </c>
      <c r="F228" s="56">
        <v>44420</v>
      </c>
      <c r="G228" s="77">
        <v>44600</v>
      </c>
      <c r="H228" s="57">
        <v>60000000000</v>
      </c>
      <c r="I228" s="58">
        <v>2.2999999999999998</v>
      </c>
      <c r="J228" s="145">
        <v>172600000000</v>
      </c>
      <c r="K228" s="58">
        <v>2.2999999999999998</v>
      </c>
      <c r="L228" s="58">
        <v>6.05</v>
      </c>
      <c r="M228" s="58">
        <v>3.2</v>
      </c>
      <c r="N228" s="57">
        <v>60000000000</v>
      </c>
    </row>
    <row r="229" spans="1:14" x14ac:dyDescent="0.25">
      <c r="A229" s="70" t="s">
        <v>180</v>
      </c>
      <c r="B229" s="56">
        <v>44418</v>
      </c>
      <c r="C229" s="22" t="s">
        <v>349</v>
      </c>
      <c r="D229" s="22" t="s">
        <v>17</v>
      </c>
      <c r="E229" s="55">
        <v>364</v>
      </c>
      <c r="F229" s="56">
        <v>44420</v>
      </c>
      <c r="G229" s="77">
        <v>44782</v>
      </c>
      <c r="H229" s="57">
        <v>40000000000</v>
      </c>
      <c r="I229" s="64">
        <v>2.5</v>
      </c>
      <c r="J229" s="145">
        <v>137600000000</v>
      </c>
      <c r="K229" s="64">
        <v>2.5</v>
      </c>
      <c r="L229" s="64">
        <v>6.05</v>
      </c>
      <c r="M229" s="64">
        <v>4.5</v>
      </c>
      <c r="N229" s="57">
        <v>40000000000</v>
      </c>
    </row>
    <row r="230" spans="1:14" x14ac:dyDescent="0.25">
      <c r="A230" s="70" t="s">
        <v>181</v>
      </c>
      <c r="B230" s="56">
        <v>44432</v>
      </c>
      <c r="C230" s="22" t="s">
        <v>349</v>
      </c>
      <c r="D230" s="22" t="s">
        <v>17</v>
      </c>
      <c r="E230" s="55">
        <v>91</v>
      </c>
      <c r="F230" s="56">
        <v>44434</v>
      </c>
      <c r="G230" s="77">
        <v>44523</v>
      </c>
      <c r="H230" s="57">
        <v>40000000000</v>
      </c>
      <c r="I230" s="58">
        <v>2.1</v>
      </c>
      <c r="J230" s="147">
        <v>123000000000</v>
      </c>
      <c r="K230" s="58">
        <v>3</v>
      </c>
      <c r="L230" s="58">
        <v>6.05</v>
      </c>
      <c r="M230" s="58">
        <v>3.5000000000000004</v>
      </c>
      <c r="N230" s="57">
        <v>40000000000</v>
      </c>
    </row>
    <row r="231" spans="1:14" x14ac:dyDescent="0.25">
      <c r="A231" s="70" t="s">
        <v>181</v>
      </c>
      <c r="B231" s="56">
        <v>44432</v>
      </c>
      <c r="C231" s="22" t="s">
        <v>349</v>
      </c>
      <c r="D231" s="22" t="s">
        <v>17</v>
      </c>
      <c r="E231" s="55">
        <v>182</v>
      </c>
      <c r="F231" s="56">
        <v>44434</v>
      </c>
      <c r="G231" s="77">
        <v>44614</v>
      </c>
      <c r="H231" s="57">
        <v>30000000000</v>
      </c>
      <c r="I231" s="58">
        <v>2.2999999999999998</v>
      </c>
      <c r="J231" s="145">
        <v>134000000000</v>
      </c>
      <c r="K231" s="58">
        <v>3.2</v>
      </c>
      <c r="L231" s="58">
        <v>6.05</v>
      </c>
      <c r="M231" s="58">
        <v>4.3</v>
      </c>
      <c r="N231" s="57">
        <v>30000000000</v>
      </c>
    </row>
    <row r="232" spans="1:14" x14ac:dyDescent="0.25">
      <c r="A232" s="70" t="s">
        <v>181</v>
      </c>
      <c r="B232" s="56">
        <v>44432</v>
      </c>
      <c r="C232" s="22" t="s">
        <v>349</v>
      </c>
      <c r="D232" s="22" t="s">
        <v>17</v>
      </c>
      <c r="E232" s="55">
        <v>364</v>
      </c>
      <c r="F232" s="56">
        <v>44434</v>
      </c>
      <c r="G232" s="77">
        <v>44796</v>
      </c>
      <c r="H232" s="57">
        <v>30000000000</v>
      </c>
      <c r="I232" s="64">
        <v>2.5</v>
      </c>
      <c r="J232" s="145">
        <v>94000000000</v>
      </c>
      <c r="K232" s="64">
        <v>3.5000000000000004</v>
      </c>
      <c r="L232" s="64">
        <v>6.05</v>
      </c>
      <c r="M232" s="64">
        <v>4.75</v>
      </c>
      <c r="N232" s="57">
        <v>30000000000</v>
      </c>
    </row>
    <row r="233" spans="1:14" x14ac:dyDescent="0.25">
      <c r="A233" s="70" t="s">
        <v>182</v>
      </c>
      <c r="B233" s="56">
        <v>44446</v>
      </c>
      <c r="C233" s="22" t="s">
        <v>349</v>
      </c>
      <c r="D233" s="22" t="s">
        <v>17</v>
      </c>
      <c r="E233" s="55">
        <v>91</v>
      </c>
      <c r="F233" s="56">
        <v>44448</v>
      </c>
      <c r="G233" s="77">
        <v>44537</v>
      </c>
      <c r="H233" s="57">
        <v>40000000000</v>
      </c>
      <c r="I233" s="58">
        <v>2.1</v>
      </c>
      <c r="J233" s="147">
        <v>105000000000</v>
      </c>
      <c r="K233" s="58">
        <v>3</v>
      </c>
      <c r="L233" s="58">
        <v>6.2</v>
      </c>
      <c r="M233" s="58">
        <v>3.1</v>
      </c>
      <c r="N233" s="57">
        <v>40000000000</v>
      </c>
    </row>
    <row r="234" spans="1:14" x14ac:dyDescent="0.25">
      <c r="A234" s="70" t="s">
        <v>182</v>
      </c>
      <c r="B234" s="56">
        <v>44446</v>
      </c>
      <c r="C234" s="22" t="s">
        <v>349</v>
      </c>
      <c r="D234" s="22" t="s">
        <v>17</v>
      </c>
      <c r="E234" s="55">
        <v>182</v>
      </c>
      <c r="F234" s="56">
        <v>44448</v>
      </c>
      <c r="G234" s="77">
        <v>44628</v>
      </c>
      <c r="H234" s="57">
        <v>30000000000</v>
      </c>
      <c r="I234" s="58">
        <v>2.2999999999999998</v>
      </c>
      <c r="J234" s="145">
        <v>114000000000</v>
      </c>
      <c r="K234" s="58">
        <v>2.85</v>
      </c>
      <c r="L234" s="58">
        <v>6.2</v>
      </c>
      <c r="M234" s="58">
        <v>3.5000000000000004</v>
      </c>
      <c r="N234" s="57">
        <v>30000000000</v>
      </c>
    </row>
    <row r="235" spans="1:14" x14ac:dyDescent="0.25">
      <c r="A235" s="70" t="s">
        <v>182</v>
      </c>
      <c r="B235" s="56">
        <v>44446</v>
      </c>
      <c r="C235" s="22" t="s">
        <v>349</v>
      </c>
      <c r="D235" s="22" t="s">
        <v>17</v>
      </c>
      <c r="E235" s="55">
        <v>364</v>
      </c>
      <c r="F235" s="56">
        <v>44448</v>
      </c>
      <c r="G235" s="77">
        <v>44810</v>
      </c>
      <c r="H235" s="57">
        <v>30000000000</v>
      </c>
      <c r="I235" s="64">
        <v>2.5</v>
      </c>
      <c r="J235" s="145">
        <v>75000000000</v>
      </c>
      <c r="K235" s="64">
        <v>3.5000000000000004</v>
      </c>
      <c r="L235" s="64">
        <v>6.05</v>
      </c>
      <c r="M235" s="64">
        <v>3.5000000000000004</v>
      </c>
      <c r="N235" s="57">
        <v>30000000000</v>
      </c>
    </row>
    <row r="236" spans="1:14" x14ac:dyDescent="0.25">
      <c r="A236" s="70" t="s">
        <v>183</v>
      </c>
      <c r="B236" s="56">
        <v>44460</v>
      </c>
      <c r="C236" s="22" t="s">
        <v>349</v>
      </c>
      <c r="D236" s="22" t="s">
        <v>17</v>
      </c>
      <c r="E236" s="55">
        <v>91</v>
      </c>
      <c r="F236" s="56">
        <v>44462</v>
      </c>
      <c r="G236" s="77">
        <v>44551</v>
      </c>
      <c r="H236" s="57">
        <v>10000000000</v>
      </c>
      <c r="I236" s="58">
        <v>2.1</v>
      </c>
      <c r="J236" s="147">
        <v>47000000000</v>
      </c>
      <c r="K236" s="58">
        <v>2.1999999999999997</v>
      </c>
      <c r="L236" s="58">
        <v>6.1</v>
      </c>
      <c r="M236" s="58">
        <v>3</v>
      </c>
      <c r="N236" s="57">
        <v>10000000000</v>
      </c>
    </row>
    <row r="237" spans="1:14" x14ac:dyDescent="0.25">
      <c r="A237" s="70" t="s">
        <v>183</v>
      </c>
      <c r="B237" s="56">
        <v>44460</v>
      </c>
      <c r="C237" s="22" t="s">
        <v>349</v>
      </c>
      <c r="D237" s="22" t="s">
        <v>17</v>
      </c>
      <c r="E237" s="55">
        <v>182</v>
      </c>
      <c r="F237" s="56">
        <v>44462</v>
      </c>
      <c r="G237" s="77">
        <v>44642</v>
      </c>
      <c r="H237" s="57">
        <v>20000000000</v>
      </c>
      <c r="I237" s="58">
        <v>2.2999999999999998</v>
      </c>
      <c r="J237" s="145">
        <v>82000000000</v>
      </c>
      <c r="K237" s="64">
        <v>2.2999999999999998</v>
      </c>
      <c r="L237" s="64">
        <v>6.1</v>
      </c>
      <c r="M237" s="64">
        <v>3.5000000000000004</v>
      </c>
      <c r="N237" s="57">
        <v>20000000000</v>
      </c>
    </row>
    <row r="238" spans="1:14" x14ac:dyDescent="0.25">
      <c r="A238" s="70" t="s">
        <v>183</v>
      </c>
      <c r="B238" s="56">
        <v>44460</v>
      </c>
      <c r="C238" s="22" t="s">
        <v>349</v>
      </c>
      <c r="D238" s="22" t="s">
        <v>17</v>
      </c>
      <c r="E238" s="55">
        <v>364</v>
      </c>
      <c r="F238" s="56">
        <v>44462</v>
      </c>
      <c r="G238" s="77">
        <v>44824</v>
      </c>
      <c r="H238" s="57">
        <v>50000000000</v>
      </c>
      <c r="I238" s="64">
        <v>2.5</v>
      </c>
      <c r="J238" s="145">
        <v>110000000000</v>
      </c>
      <c r="K238" s="64">
        <v>3.11</v>
      </c>
      <c r="L238" s="64">
        <v>6.1</v>
      </c>
      <c r="M238" s="64">
        <v>3.6999999999999997</v>
      </c>
      <c r="N238" s="57">
        <v>50000000000</v>
      </c>
    </row>
    <row r="239" spans="1:14" x14ac:dyDescent="0.25">
      <c r="A239" s="70" t="s">
        <v>184</v>
      </c>
      <c r="B239" s="56">
        <v>44481</v>
      </c>
      <c r="C239" s="22" t="s">
        <v>349</v>
      </c>
      <c r="D239" s="22" t="s">
        <v>17</v>
      </c>
      <c r="E239" s="55">
        <v>91</v>
      </c>
      <c r="F239" s="56">
        <v>44483</v>
      </c>
      <c r="G239" s="77">
        <v>44572</v>
      </c>
      <c r="H239" s="57">
        <v>10000000000</v>
      </c>
      <c r="I239" s="58">
        <v>2.1</v>
      </c>
      <c r="J239" s="147">
        <v>59000000000</v>
      </c>
      <c r="K239" s="58">
        <v>2.5</v>
      </c>
      <c r="L239" s="58">
        <v>6.2</v>
      </c>
      <c r="M239" s="58">
        <v>4.5</v>
      </c>
      <c r="N239" s="57">
        <v>10000000000</v>
      </c>
    </row>
    <row r="240" spans="1:14" x14ac:dyDescent="0.25">
      <c r="A240" s="70" t="s">
        <v>184</v>
      </c>
      <c r="B240" s="56">
        <v>44481</v>
      </c>
      <c r="C240" s="22" t="s">
        <v>349</v>
      </c>
      <c r="D240" s="22" t="s">
        <v>17</v>
      </c>
      <c r="E240" s="55">
        <v>182</v>
      </c>
      <c r="F240" s="56">
        <v>44483</v>
      </c>
      <c r="G240" s="77">
        <v>44663</v>
      </c>
      <c r="H240" s="57">
        <v>20000000000</v>
      </c>
      <c r="I240" s="58">
        <v>2.2999999999999998</v>
      </c>
      <c r="J240" s="145">
        <v>101000000000</v>
      </c>
      <c r="K240" s="64">
        <v>3</v>
      </c>
      <c r="L240" s="64">
        <v>6.2</v>
      </c>
      <c r="M240" s="64">
        <v>5.01</v>
      </c>
      <c r="N240" s="57">
        <v>20000000000</v>
      </c>
    </row>
    <row r="241" spans="1:14" x14ac:dyDescent="0.25">
      <c r="A241" s="70" t="s">
        <v>184</v>
      </c>
      <c r="B241" s="56">
        <v>44481</v>
      </c>
      <c r="C241" s="22" t="s">
        <v>349</v>
      </c>
      <c r="D241" s="22" t="s">
        <v>17</v>
      </c>
      <c r="E241" s="55">
        <v>364</v>
      </c>
      <c r="F241" s="56">
        <v>44483</v>
      </c>
      <c r="G241" s="77">
        <v>44845</v>
      </c>
      <c r="H241" s="57">
        <v>20000000000</v>
      </c>
      <c r="I241" s="64">
        <v>2.5</v>
      </c>
      <c r="J241" s="145">
        <v>102000000000</v>
      </c>
      <c r="K241" s="64">
        <v>3.5000000000000004</v>
      </c>
      <c r="L241" s="64">
        <v>6.2</v>
      </c>
      <c r="M241" s="64">
        <v>5.0200000000000005</v>
      </c>
      <c r="N241" s="57">
        <v>20000000000</v>
      </c>
    </row>
    <row r="242" spans="1:14" x14ac:dyDescent="0.25">
      <c r="A242" s="70" t="s">
        <v>185</v>
      </c>
      <c r="B242" s="56">
        <v>44495</v>
      </c>
      <c r="C242" s="22" t="s">
        <v>349</v>
      </c>
      <c r="D242" s="22" t="s">
        <v>17</v>
      </c>
      <c r="E242" s="55">
        <v>91</v>
      </c>
      <c r="F242" s="56">
        <v>44497</v>
      </c>
      <c r="G242" s="77">
        <v>44586</v>
      </c>
      <c r="H242" s="57">
        <v>10000000000</v>
      </c>
      <c r="I242" s="58">
        <v>2.1</v>
      </c>
      <c r="J242" s="147">
        <v>40400000000</v>
      </c>
      <c r="K242" s="58">
        <v>2.75</v>
      </c>
      <c r="L242" s="58">
        <v>6.1</v>
      </c>
      <c r="M242" s="58">
        <v>5</v>
      </c>
      <c r="N242" s="57">
        <v>10000000000</v>
      </c>
    </row>
    <row r="243" spans="1:14" x14ac:dyDescent="0.25">
      <c r="A243" s="70" t="s">
        <v>185</v>
      </c>
      <c r="B243" s="56">
        <v>44495</v>
      </c>
      <c r="C243" s="22" t="s">
        <v>349</v>
      </c>
      <c r="D243" s="22" t="s">
        <v>17</v>
      </c>
      <c r="E243" s="55">
        <v>182</v>
      </c>
      <c r="F243" s="56">
        <v>44497</v>
      </c>
      <c r="G243" s="77">
        <v>44677</v>
      </c>
      <c r="H243" s="57">
        <v>20000000000</v>
      </c>
      <c r="I243" s="58">
        <v>2.2999999999999998</v>
      </c>
      <c r="J243" s="145">
        <v>119000000000</v>
      </c>
      <c r="K243" s="64">
        <v>3</v>
      </c>
      <c r="L243" s="64">
        <v>6.1</v>
      </c>
      <c r="M243" s="64">
        <v>5.3</v>
      </c>
      <c r="N243" s="57">
        <v>20000000000</v>
      </c>
    </row>
    <row r="244" spans="1:14" x14ac:dyDescent="0.25">
      <c r="A244" s="70" t="s">
        <v>185</v>
      </c>
      <c r="B244" s="56">
        <v>44495</v>
      </c>
      <c r="C244" s="22" t="s">
        <v>349</v>
      </c>
      <c r="D244" s="22" t="s">
        <v>17</v>
      </c>
      <c r="E244" s="55">
        <v>364</v>
      </c>
      <c r="F244" s="56">
        <v>44497</v>
      </c>
      <c r="G244" s="77">
        <v>44859</v>
      </c>
      <c r="H244" s="57">
        <v>20000000000</v>
      </c>
      <c r="I244" s="64">
        <v>2.5</v>
      </c>
      <c r="J244" s="145">
        <v>99000000000</v>
      </c>
      <c r="K244" s="64">
        <v>3</v>
      </c>
      <c r="L244" s="64">
        <v>6.1</v>
      </c>
      <c r="M244" s="64">
        <v>5.5</v>
      </c>
      <c r="N244" s="57">
        <v>20000000000</v>
      </c>
    </row>
    <row r="245" spans="1:14" x14ac:dyDescent="0.25">
      <c r="A245" s="70" t="s">
        <v>186</v>
      </c>
      <c r="B245" s="56">
        <v>44509</v>
      </c>
      <c r="C245" s="22" t="s">
        <v>349</v>
      </c>
      <c r="D245" s="22" t="s">
        <v>17</v>
      </c>
      <c r="E245" s="55">
        <v>91</v>
      </c>
      <c r="F245" s="56">
        <v>44511</v>
      </c>
      <c r="G245" s="77">
        <v>44600</v>
      </c>
      <c r="H245" s="57">
        <v>10000000000</v>
      </c>
      <c r="I245" s="58">
        <v>2.1</v>
      </c>
      <c r="J245" s="147">
        <v>20000000000</v>
      </c>
      <c r="K245" s="58">
        <v>5</v>
      </c>
      <c r="L245" s="58">
        <v>6.11</v>
      </c>
      <c r="M245" s="58">
        <v>5</v>
      </c>
      <c r="N245" s="57">
        <v>10000000000</v>
      </c>
    </row>
    <row r="246" spans="1:14" x14ac:dyDescent="0.25">
      <c r="A246" s="70" t="s">
        <v>186</v>
      </c>
      <c r="B246" s="56">
        <v>44509</v>
      </c>
      <c r="C246" s="22" t="s">
        <v>349</v>
      </c>
      <c r="D246" s="22" t="s">
        <v>17</v>
      </c>
      <c r="E246" s="55">
        <v>182</v>
      </c>
      <c r="F246" s="56">
        <v>44511</v>
      </c>
      <c r="G246" s="77">
        <v>44691</v>
      </c>
      <c r="H246" s="57">
        <v>20000000000</v>
      </c>
      <c r="I246" s="58">
        <v>2.2999999999999998</v>
      </c>
      <c r="J246" s="145">
        <v>89000000000</v>
      </c>
      <c r="K246" s="64">
        <v>3</v>
      </c>
      <c r="L246" s="64">
        <v>6.11</v>
      </c>
      <c r="M246" s="64">
        <v>5.3100000000000005</v>
      </c>
      <c r="N246" s="57">
        <v>20000000000</v>
      </c>
    </row>
    <row r="247" spans="1:14" x14ac:dyDescent="0.25">
      <c r="A247" s="70" t="s">
        <v>186</v>
      </c>
      <c r="B247" s="56">
        <v>44509</v>
      </c>
      <c r="C247" s="22" t="s">
        <v>349</v>
      </c>
      <c r="D247" s="22" t="s">
        <v>17</v>
      </c>
      <c r="E247" s="55">
        <v>364</v>
      </c>
      <c r="F247" s="56">
        <v>44511</v>
      </c>
      <c r="G247" s="77">
        <v>44873</v>
      </c>
      <c r="H247" s="57">
        <v>20000000000</v>
      </c>
      <c r="I247" s="64">
        <v>2.5</v>
      </c>
      <c r="J247" s="145">
        <v>84000000000</v>
      </c>
      <c r="K247" s="64">
        <v>3</v>
      </c>
      <c r="L247" s="64">
        <v>6.11</v>
      </c>
      <c r="M247" s="64">
        <v>5.5</v>
      </c>
      <c r="N247" s="57">
        <v>20000000000</v>
      </c>
    </row>
    <row r="248" spans="1:14" x14ac:dyDescent="0.25">
      <c r="A248" s="70" t="s">
        <v>187</v>
      </c>
      <c r="B248" s="56">
        <v>44523</v>
      </c>
      <c r="C248" s="22" t="s">
        <v>349</v>
      </c>
      <c r="D248" s="22" t="s">
        <v>17</v>
      </c>
      <c r="E248" s="55">
        <v>91</v>
      </c>
      <c r="F248" s="56">
        <v>44525</v>
      </c>
      <c r="G248" s="77">
        <v>44614</v>
      </c>
      <c r="H248" s="57">
        <v>10000000000</v>
      </c>
      <c r="I248" s="58">
        <v>2.1</v>
      </c>
      <c r="J248" s="147">
        <v>40000000000</v>
      </c>
      <c r="K248" s="58">
        <v>2.2999999999999998</v>
      </c>
      <c r="L248" s="58">
        <v>6.11</v>
      </c>
      <c r="M248" s="58">
        <v>5.25</v>
      </c>
      <c r="N248" s="57">
        <v>10000000000</v>
      </c>
    </row>
    <row r="249" spans="1:14" x14ac:dyDescent="0.25">
      <c r="A249" s="70" t="s">
        <v>187</v>
      </c>
      <c r="B249" s="56">
        <v>44523</v>
      </c>
      <c r="C249" s="22" t="s">
        <v>349</v>
      </c>
      <c r="D249" s="22" t="s">
        <v>17</v>
      </c>
      <c r="E249" s="55">
        <v>182</v>
      </c>
      <c r="F249" s="56">
        <v>44525</v>
      </c>
      <c r="G249" s="77">
        <v>44705</v>
      </c>
      <c r="H249" s="57">
        <v>20000000000</v>
      </c>
      <c r="I249" s="58">
        <v>2.2999999999999998</v>
      </c>
      <c r="J249" s="145">
        <v>80000000000</v>
      </c>
      <c r="K249" s="64">
        <v>3</v>
      </c>
      <c r="L249" s="64">
        <v>6.11</v>
      </c>
      <c r="M249" s="64">
        <v>5.5</v>
      </c>
      <c r="N249" s="57">
        <v>20000000000</v>
      </c>
    </row>
    <row r="250" spans="1:14" x14ac:dyDescent="0.25">
      <c r="A250" s="70" t="s">
        <v>187</v>
      </c>
      <c r="B250" s="56">
        <v>44523</v>
      </c>
      <c r="C250" s="22" t="s">
        <v>349</v>
      </c>
      <c r="D250" s="22" t="s">
        <v>17</v>
      </c>
      <c r="E250" s="55">
        <v>364</v>
      </c>
      <c r="F250" s="56">
        <v>44525</v>
      </c>
      <c r="G250" s="77">
        <v>44887</v>
      </c>
      <c r="H250" s="57">
        <v>20000000000</v>
      </c>
      <c r="I250" s="64">
        <v>2.5</v>
      </c>
      <c r="J250" s="145">
        <v>70000000000</v>
      </c>
      <c r="K250" s="64">
        <v>3</v>
      </c>
      <c r="L250" s="64">
        <v>6.11</v>
      </c>
      <c r="M250" s="64">
        <v>5.5</v>
      </c>
      <c r="N250" s="57">
        <v>20000000000</v>
      </c>
    </row>
    <row r="251" spans="1:14" x14ac:dyDescent="0.25">
      <c r="A251" s="70" t="s">
        <v>188</v>
      </c>
      <c r="B251" s="56">
        <v>44537</v>
      </c>
      <c r="C251" s="22" t="s">
        <v>349</v>
      </c>
      <c r="D251" s="22" t="s">
        <v>17</v>
      </c>
      <c r="E251" s="55">
        <v>91</v>
      </c>
      <c r="F251" s="56">
        <v>44539</v>
      </c>
      <c r="G251" s="77">
        <v>44628</v>
      </c>
      <c r="H251" s="57">
        <v>10000000000</v>
      </c>
      <c r="I251" s="58">
        <v>2.1</v>
      </c>
      <c r="J251" s="147">
        <v>32000000000</v>
      </c>
      <c r="K251" s="58">
        <v>3</v>
      </c>
      <c r="L251" s="58">
        <v>6.11</v>
      </c>
      <c r="M251" s="58">
        <v>5.35</v>
      </c>
      <c r="N251" s="57">
        <v>10000000000</v>
      </c>
    </row>
    <row r="252" spans="1:14" x14ac:dyDescent="0.25">
      <c r="A252" s="70" t="s">
        <v>188</v>
      </c>
      <c r="B252" s="56">
        <v>44537</v>
      </c>
      <c r="C252" s="22" t="s">
        <v>349</v>
      </c>
      <c r="D252" s="22" t="s">
        <v>17</v>
      </c>
      <c r="E252" s="55">
        <v>182</v>
      </c>
      <c r="F252" s="56">
        <v>44539</v>
      </c>
      <c r="G252" s="77">
        <v>44719</v>
      </c>
      <c r="H252" s="57">
        <v>20000000000</v>
      </c>
      <c r="I252" s="58">
        <v>2.2999999999999998</v>
      </c>
      <c r="J252" s="145">
        <v>69000000000</v>
      </c>
      <c r="K252" s="64">
        <v>3</v>
      </c>
      <c r="L252" s="64">
        <v>6.11</v>
      </c>
      <c r="M252" s="64">
        <v>5.6099999999999994</v>
      </c>
      <c r="N252" s="57">
        <v>20000000000</v>
      </c>
    </row>
    <row r="253" spans="1:14" x14ac:dyDescent="0.25">
      <c r="A253" s="70" t="s">
        <v>188</v>
      </c>
      <c r="B253" s="56">
        <v>44537</v>
      </c>
      <c r="C253" s="22" t="s">
        <v>349</v>
      </c>
      <c r="D253" s="22" t="s">
        <v>17</v>
      </c>
      <c r="E253" s="55">
        <v>364</v>
      </c>
      <c r="F253" s="56">
        <v>44539</v>
      </c>
      <c r="G253" s="77">
        <v>44901</v>
      </c>
      <c r="H253" s="57">
        <v>20000000000</v>
      </c>
      <c r="I253" s="64">
        <v>2.5</v>
      </c>
      <c r="J253" s="145">
        <v>65000000000</v>
      </c>
      <c r="K253" s="64">
        <v>3</v>
      </c>
      <c r="L253" s="64">
        <v>6.11</v>
      </c>
      <c r="M253" s="64">
        <v>5.6000000000000005</v>
      </c>
      <c r="N253" s="57">
        <v>20000000000</v>
      </c>
    </row>
    <row r="254" spans="1:14" x14ac:dyDescent="0.25">
      <c r="A254" s="70" t="s">
        <v>189</v>
      </c>
      <c r="B254" s="56">
        <v>44551</v>
      </c>
      <c r="C254" s="22" t="s">
        <v>349</v>
      </c>
      <c r="D254" s="22" t="s">
        <v>17</v>
      </c>
      <c r="E254" s="55">
        <v>91</v>
      </c>
      <c r="F254" s="56">
        <v>44553</v>
      </c>
      <c r="G254" s="77">
        <v>44642</v>
      </c>
      <c r="H254" s="57">
        <v>20000000000</v>
      </c>
      <c r="I254" s="58">
        <v>2.1</v>
      </c>
      <c r="J254" s="147">
        <v>42000000000</v>
      </c>
      <c r="K254" s="58">
        <v>3</v>
      </c>
      <c r="L254" s="58">
        <v>6.11</v>
      </c>
      <c r="M254" s="58">
        <v>5.3</v>
      </c>
      <c r="N254" s="57">
        <v>20000000000</v>
      </c>
    </row>
    <row r="255" spans="1:14" x14ac:dyDescent="0.25">
      <c r="A255" s="70" t="s">
        <v>189</v>
      </c>
      <c r="B255" s="56">
        <v>44551</v>
      </c>
      <c r="C255" s="22" t="s">
        <v>349</v>
      </c>
      <c r="D255" s="22" t="s">
        <v>17</v>
      </c>
      <c r="E255" s="55">
        <v>182</v>
      </c>
      <c r="F255" s="56">
        <v>44553</v>
      </c>
      <c r="G255" s="77">
        <v>44733</v>
      </c>
      <c r="H255" s="57">
        <v>20000000000</v>
      </c>
      <c r="I255" s="58">
        <v>2.2999999999999998</v>
      </c>
      <c r="J255" s="145">
        <v>57000000000</v>
      </c>
      <c r="K255" s="64">
        <v>3.1</v>
      </c>
      <c r="L255" s="64">
        <v>6.11</v>
      </c>
      <c r="M255" s="64">
        <v>5.8500000000000005</v>
      </c>
      <c r="N255" s="57">
        <v>20000000000</v>
      </c>
    </row>
    <row r="256" spans="1:14" x14ac:dyDescent="0.25">
      <c r="A256" s="70" t="s">
        <v>189</v>
      </c>
      <c r="B256" s="56">
        <v>44551</v>
      </c>
      <c r="C256" s="22" t="s">
        <v>349</v>
      </c>
      <c r="D256" s="22" t="s">
        <v>17</v>
      </c>
      <c r="E256" s="55">
        <v>364</v>
      </c>
      <c r="F256" s="56">
        <v>44553</v>
      </c>
      <c r="G256" s="77">
        <v>44915</v>
      </c>
      <c r="H256" s="57">
        <v>10000000000</v>
      </c>
      <c r="I256" s="64">
        <v>2.5</v>
      </c>
      <c r="J256" s="145">
        <v>31000000000</v>
      </c>
      <c r="K256" s="64">
        <v>3.1</v>
      </c>
      <c r="L256" s="64">
        <v>6.11</v>
      </c>
      <c r="M256" s="64">
        <v>5.8500000000000005</v>
      </c>
      <c r="N256" s="57">
        <v>10000000000</v>
      </c>
    </row>
    <row r="257" spans="1:14" x14ac:dyDescent="0.25">
      <c r="A257" s="70" t="s">
        <v>190</v>
      </c>
      <c r="B257" s="56">
        <v>44572</v>
      </c>
      <c r="C257" s="22" t="s">
        <v>349</v>
      </c>
      <c r="D257" s="22" t="s">
        <v>17</v>
      </c>
      <c r="E257" s="55">
        <v>91</v>
      </c>
      <c r="F257" s="56">
        <v>44574</v>
      </c>
      <c r="G257" s="77">
        <v>44663</v>
      </c>
      <c r="H257" s="57">
        <v>20000000000</v>
      </c>
      <c r="I257" s="58">
        <v>2.1</v>
      </c>
      <c r="J257" s="147">
        <v>49200000000</v>
      </c>
      <c r="K257" s="58">
        <v>3</v>
      </c>
      <c r="L257" s="58">
        <v>6.15</v>
      </c>
      <c r="M257" s="58">
        <v>5.5</v>
      </c>
      <c r="N257" s="57">
        <v>20000000000</v>
      </c>
    </row>
    <row r="258" spans="1:14" x14ac:dyDescent="0.25">
      <c r="A258" s="70" t="s">
        <v>190</v>
      </c>
      <c r="B258" s="56">
        <v>44572</v>
      </c>
      <c r="C258" s="22" t="s">
        <v>349</v>
      </c>
      <c r="D258" s="22" t="s">
        <v>17</v>
      </c>
      <c r="E258" s="55">
        <v>182</v>
      </c>
      <c r="F258" s="56">
        <v>44574</v>
      </c>
      <c r="G258" s="77">
        <v>44754</v>
      </c>
      <c r="H258" s="57">
        <v>20000000000</v>
      </c>
      <c r="I258" s="58">
        <v>2.2999999999999998</v>
      </c>
      <c r="J258" s="145">
        <v>99000000000</v>
      </c>
      <c r="K258" s="64">
        <v>3.1</v>
      </c>
      <c r="L258" s="64">
        <v>6.5</v>
      </c>
      <c r="M258" s="64">
        <v>5.8999999999999995</v>
      </c>
      <c r="N258" s="57">
        <v>20000000000</v>
      </c>
    </row>
    <row r="259" spans="1:14" x14ac:dyDescent="0.25">
      <c r="A259" s="70" t="s">
        <v>190</v>
      </c>
      <c r="B259" s="56">
        <v>44572</v>
      </c>
      <c r="C259" s="22" t="s">
        <v>349</v>
      </c>
      <c r="D259" s="22" t="s">
        <v>17</v>
      </c>
      <c r="E259" s="55">
        <v>364</v>
      </c>
      <c r="F259" s="56">
        <v>44574</v>
      </c>
      <c r="G259" s="77">
        <v>44936</v>
      </c>
      <c r="H259" s="57">
        <v>10000000000</v>
      </c>
      <c r="I259" s="64">
        <v>2.5</v>
      </c>
      <c r="J259" s="145">
        <v>27000000000</v>
      </c>
      <c r="K259" s="64">
        <v>3.1</v>
      </c>
      <c r="L259" s="64">
        <v>6.2</v>
      </c>
      <c r="M259" s="64">
        <v>5.8500000000000005</v>
      </c>
      <c r="N259" s="57">
        <v>10000000000</v>
      </c>
    </row>
    <row r="260" spans="1:14" x14ac:dyDescent="0.25">
      <c r="A260" s="70" t="s">
        <v>191</v>
      </c>
      <c r="B260" s="56">
        <v>44586</v>
      </c>
      <c r="C260" s="22" t="s">
        <v>349</v>
      </c>
      <c r="D260" s="22" t="s">
        <v>17</v>
      </c>
      <c r="E260" s="55">
        <v>91</v>
      </c>
      <c r="F260" s="56">
        <v>44588</v>
      </c>
      <c r="G260" s="77">
        <v>44677</v>
      </c>
      <c r="H260" s="57">
        <v>10000000000</v>
      </c>
      <c r="I260" s="58">
        <v>2.1</v>
      </c>
      <c r="J260" s="147">
        <v>24000000000</v>
      </c>
      <c r="K260" s="58">
        <v>3</v>
      </c>
      <c r="L260" s="58">
        <v>6.3</v>
      </c>
      <c r="M260" s="58">
        <v>5.75</v>
      </c>
      <c r="N260" s="57">
        <v>10000000000</v>
      </c>
    </row>
    <row r="261" spans="1:14" x14ac:dyDescent="0.25">
      <c r="A261" s="70" t="s">
        <v>191</v>
      </c>
      <c r="B261" s="56">
        <v>44586</v>
      </c>
      <c r="C261" s="22" t="s">
        <v>349</v>
      </c>
      <c r="D261" s="22" t="s">
        <v>17</v>
      </c>
      <c r="E261" s="55">
        <v>182</v>
      </c>
      <c r="F261" s="56">
        <v>44588</v>
      </c>
      <c r="G261" s="77">
        <v>44768</v>
      </c>
      <c r="H261" s="57">
        <v>20000000000</v>
      </c>
      <c r="I261" s="58">
        <v>2.2999999999999998</v>
      </c>
      <c r="J261" s="145">
        <v>72000000000</v>
      </c>
      <c r="K261" s="64">
        <v>3.2</v>
      </c>
      <c r="L261" s="64">
        <v>6.3</v>
      </c>
      <c r="M261" s="64">
        <v>6</v>
      </c>
      <c r="N261" s="57">
        <v>20000000000</v>
      </c>
    </row>
    <row r="262" spans="1:14" x14ac:dyDescent="0.25">
      <c r="A262" s="70" t="s">
        <v>191</v>
      </c>
      <c r="B262" s="56">
        <v>44586</v>
      </c>
      <c r="C262" s="22" t="s">
        <v>349</v>
      </c>
      <c r="D262" s="22" t="s">
        <v>17</v>
      </c>
      <c r="E262" s="55">
        <v>364</v>
      </c>
      <c r="F262" s="56">
        <v>44588</v>
      </c>
      <c r="G262" s="77">
        <v>44950</v>
      </c>
      <c r="H262" s="57">
        <v>20000000000</v>
      </c>
      <c r="I262" s="64">
        <v>2.5</v>
      </c>
      <c r="J262" s="145">
        <v>56000000000</v>
      </c>
      <c r="K262" s="64">
        <v>3.5000000000000004</v>
      </c>
      <c r="L262" s="64">
        <v>6.3</v>
      </c>
      <c r="M262" s="64">
        <v>5.92</v>
      </c>
      <c r="N262" s="57">
        <v>20000000000</v>
      </c>
    </row>
    <row r="263" spans="1:14" x14ac:dyDescent="0.25">
      <c r="A263" s="70" t="s">
        <v>192</v>
      </c>
      <c r="B263" s="56">
        <v>44600</v>
      </c>
      <c r="C263" s="22" t="s">
        <v>349</v>
      </c>
      <c r="D263" s="22" t="s">
        <v>17</v>
      </c>
      <c r="E263" s="55">
        <v>91</v>
      </c>
      <c r="F263" s="56">
        <v>44602</v>
      </c>
      <c r="G263" s="77">
        <v>44691</v>
      </c>
      <c r="H263" s="57">
        <v>10000000000</v>
      </c>
      <c r="I263" s="58">
        <v>2.1</v>
      </c>
      <c r="J263" s="147">
        <v>34300000000</v>
      </c>
      <c r="K263" s="58">
        <v>3</v>
      </c>
      <c r="L263" s="58">
        <v>6.5</v>
      </c>
      <c r="M263" s="58">
        <v>3</v>
      </c>
      <c r="N263" s="57">
        <v>10000000000</v>
      </c>
    </row>
    <row r="264" spans="1:14" x14ac:dyDescent="0.25">
      <c r="A264" s="70" t="s">
        <v>192</v>
      </c>
      <c r="B264" s="56">
        <v>44600</v>
      </c>
      <c r="C264" s="22" t="s">
        <v>349</v>
      </c>
      <c r="D264" s="22" t="s">
        <v>17</v>
      </c>
      <c r="E264" s="55">
        <v>182</v>
      </c>
      <c r="F264" s="56">
        <v>44602</v>
      </c>
      <c r="G264" s="77">
        <v>44782</v>
      </c>
      <c r="H264" s="57">
        <v>20000000000</v>
      </c>
      <c r="I264" s="58">
        <v>2.2999999999999998</v>
      </c>
      <c r="J264" s="145">
        <v>73000000000</v>
      </c>
      <c r="K264" s="64">
        <v>3.2</v>
      </c>
      <c r="L264" s="64">
        <v>6.5</v>
      </c>
      <c r="M264" s="64">
        <v>5.8999999999999995</v>
      </c>
      <c r="N264" s="57">
        <v>20000000000</v>
      </c>
    </row>
    <row r="265" spans="1:14" x14ac:dyDescent="0.25">
      <c r="A265" s="70" t="s">
        <v>192</v>
      </c>
      <c r="B265" s="56">
        <v>44600</v>
      </c>
      <c r="C265" s="22" t="s">
        <v>349</v>
      </c>
      <c r="D265" s="22" t="s">
        <v>17</v>
      </c>
      <c r="E265" s="55">
        <v>364</v>
      </c>
      <c r="F265" s="56">
        <v>44602</v>
      </c>
      <c r="G265" s="77">
        <v>44964</v>
      </c>
      <c r="H265" s="57">
        <v>20000000000</v>
      </c>
      <c r="I265" s="64">
        <v>2.5</v>
      </c>
      <c r="J265" s="145">
        <v>67000000000</v>
      </c>
      <c r="K265" s="64">
        <v>3.5000000000000004</v>
      </c>
      <c r="L265" s="64">
        <v>6.5</v>
      </c>
      <c r="M265" s="64">
        <v>3.5000000000000004</v>
      </c>
      <c r="N265" s="57">
        <v>20000000000</v>
      </c>
    </row>
    <row r="266" spans="1:14" x14ac:dyDescent="0.25">
      <c r="A266" s="70" t="s">
        <v>193</v>
      </c>
      <c r="B266" s="56">
        <v>44614</v>
      </c>
      <c r="C266" s="22" t="s">
        <v>349</v>
      </c>
      <c r="D266" s="22" t="s">
        <v>17</v>
      </c>
      <c r="E266" s="55">
        <v>91</v>
      </c>
      <c r="F266" s="56">
        <v>44616</v>
      </c>
      <c r="G266" s="77">
        <v>44705</v>
      </c>
      <c r="H266" s="57">
        <v>10000000000</v>
      </c>
      <c r="I266" s="58">
        <v>2.1</v>
      </c>
      <c r="J266" s="147">
        <v>18400000000</v>
      </c>
      <c r="K266" s="58">
        <v>2.5</v>
      </c>
      <c r="L266" s="58">
        <v>7.0000000000000009</v>
      </c>
      <c r="M266" s="58">
        <v>5.8999999999999995</v>
      </c>
      <c r="N266" s="57">
        <v>10000000000</v>
      </c>
    </row>
    <row r="267" spans="1:14" x14ac:dyDescent="0.25">
      <c r="A267" s="70" t="s">
        <v>193</v>
      </c>
      <c r="B267" s="56">
        <v>44614</v>
      </c>
      <c r="C267" s="22" t="s">
        <v>349</v>
      </c>
      <c r="D267" s="22" t="s">
        <v>17</v>
      </c>
      <c r="E267" s="55">
        <v>182</v>
      </c>
      <c r="F267" s="56">
        <v>44616</v>
      </c>
      <c r="G267" s="77">
        <v>44796</v>
      </c>
      <c r="H267" s="57">
        <v>20000000000</v>
      </c>
      <c r="I267" s="58">
        <v>2.2999999999999998</v>
      </c>
      <c r="J267" s="145">
        <v>48000000000</v>
      </c>
      <c r="K267" s="64">
        <v>2.5</v>
      </c>
      <c r="L267" s="64">
        <v>6.5</v>
      </c>
      <c r="M267" s="64">
        <v>6</v>
      </c>
      <c r="N267" s="57">
        <v>20000000000</v>
      </c>
    </row>
    <row r="268" spans="1:14" x14ac:dyDescent="0.25">
      <c r="A268" s="70" t="s">
        <v>193</v>
      </c>
      <c r="B268" s="56">
        <v>44614</v>
      </c>
      <c r="C268" s="22" t="s">
        <v>349</v>
      </c>
      <c r="D268" s="22" t="s">
        <v>17</v>
      </c>
      <c r="E268" s="55">
        <v>364</v>
      </c>
      <c r="F268" s="56">
        <v>44616</v>
      </c>
      <c r="G268" s="77">
        <v>44978</v>
      </c>
      <c r="H268" s="57">
        <v>20000000000</v>
      </c>
      <c r="I268" s="64">
        <v>2.5</v>
      </c>
      <c r="J268" s="145">
        <v>63000000000</v>
      </c>
      <c r="K268" s="64">
        <v>2.5</v>
      </c>
      <c r="L268" s="64">
        <v>6.5</v>
      </c>
      <c r="M268" s="64">
        <v>5.96</v>
      </c>
      <c r="N268" s="57">
        <v>20000000000</v>
      </c>
    </row>
    <row r="269" spans="1:14" x14ac:dyDescent="0.25">
      <c r="A269" s="70" t="s">
        <v>194</v>
      </c>
      <c r="B269" s="56">
        <v>44627</v>
      </c>
      <c r="C269" s="22" t="s">
        <v>349</v>
      </c>
      <c r="D269" s="22" t="s">
        <v>17</v>
      </c>
      <c r="E269" s="55">
        <v>91</v>
      </c>
      <c r="F269" s="56">
        <v>44629</v>
      </c>
      <c r="G269" s="77">
        <v>44718</v>
      </c>
      <c r="H269" s="57">
        <v>10000000000</v>
      </c>
      <c r="I269" s="58">
        <v>2.1</v>
      </c>
      <c r="J269" s="147">
        <v>30000000000</v>
      </c>
      <c r="K269" s="58">
        <v>2.5</v>
      </c>
      <c r="L269" s="58">
        <v>6.5</v>
      </c>
      <c r="M269" s="58">
        <v>6</v>
      </c>
      <c r="N269" s="57">
        <v>10000000000</v>
      </c>
    </row>
    <row r="270" spans="1:14" x14ac:dyDescent="0.25">
      <c r="A270" s="70" t="s">
        <v>194</v>
      </c>
      <c r="B270" s="56">
        <v>44627</v>
      </c>
      <c r="C270" s="22" t="s">
        <v>349</v>
      </c>
      <c r="D270" s="22" t="s">
        <v>17</v>
      </c>
      <c r="E270" s="55">
        <v>182</v>
      </c>
      <c r="F270" s="56">
        <v>44629</v>
      </c>
      <c r="G270" s="77">
        <v>44809</v>
      </c>
      <c r="H270" s="57">
        <v>20000000000</v>
      </c>
      <c r="I270" s="58">
        <v>2.2999999999999998</v>
      </c>
      <c r="J270" s="145">
        <v>64000000000</v>
      </c>
      <c r="K270" s="64">
        <v>2.5</v>
      </c>
      <c r="L270" s="64">
        <v>6.5</v>
      </c>
      <c r="M270" s="64">
        <v>6</v>
      </c>
      <c r="N270" s="57">
        <v>20000000000</v>
      </c>
    </row>
    <row r="271" spans="1:14" x14ac:dyDescent="0.25">
      <c r="A271" s="70" t="s">
        <v>194</v>
      </c>
      <c r="B271" s="56">
        <v>44627</v>
      </c>
      <c r="C271" s="22" t="s">
        <v>349</v>
      </c>
      <c r="D271" s="22" t="s">
        <v>17</v>
      </c>
      <c r="E271" s="55">
        <v>364</v>
      </c>
      <c r="F271" s="56">
        <v>44629</v>
      </c>
      <c r="G271" s="77">
        <v>44991</v>
      </c>
      <c r="H271" s="57">
        <v>20000000000</v>
      </c>
      <c r="I271" s="64">
        <v>2.5</v>
      </c>
      <c r="J271" s="145">
        <v>68000000000</v>
      </c>
      <c r="K271" s="64">
        <v>2.5</v>
      </c>
      <c r="L271" s="64">
        <v>6.5</v>
      </c>
      <c r="M271" s="64">
        <v>6.11</v>
      </c>
      <c r="N271" s="57">
        <v>20000000000</v>
      </c>
    </row>
    <row r="272" spans="1:14" x14ac:dyDescent="0.25">
      <c r="A272" s="70" t="s">
        <v>195</v>
      </c>
      <c r="B272" s="56">
        <v>44642</v>
      </c>
      <c r="C272" s="22" t="s">
        <v>349</v>
      </c>
      <c r="D272" s="22" t="s">
        <v>17</v>
      </c>
      <c r="E272" s="55">
        <v>91</v>
      </c>
      <c r="F272" s="56">
        <v>44644</v>
      </c>
      <c r="G272" s="77">
        <v>44733</v>
      </c>
      <c r="H272" s="57">
        <v>15000000000</v>
      </c>
      <c r="I272" s="58">
        <v>2.1</v>
      </c>
      <c r="J272" s="147">
        <v>32000000000</v>
      </c>
      <c r="K272" s="58">
        <v>3</v>
      </c>
      <c r="L272" s="58">
        <v>6.5</v>
      </c>
      <c r="M272" s="58">
        <v>6.1</v>
      </c>
      <c r="N272" s="57">
        <v>15000000000</v>
      </c>
    </row>
    <row r="273" spans="1:14" x14ac:dyDescent="0.25">
      <c r="A273" s="70" t="s">
        <v>195</v>
      </c>
      <c r="B273" s="56">
        <v>44642</v>
      </c>
      <c r="C273" s="22" t="s">
        <v>349</v>
      </c>
      <c r="D273" s="22" t="s">
        <v>17</v>
      </c>
      <c r="E273" s="55">
        <v>182</v>
      </c>
      <c r="F273" s="56">
        <v>44644</v>
      </c>
      <c r="G273" s="77">
        <v>44824</v>
      </c>
      <c r="H273" s="57">
        <v>30000000000</v>
      </c>
      <c r="I273" s="58">
        <v>2.2999999999999998</v>
      </c>
      <c r="J273" s="145">
        <v>78000000000</v>
      </c>
      <c r="K273" s="64">
        <v>3</v>
      </c>
      <c r="L273" s="64">
        <v>6.5</v>
      </c>
      <c r="M273" s="64">
        <v>6.1</v>
      </c>
      <c r="N273" s="57">
        <v>30000000000</v>
      </c>
    </row>
    <row r="274" spans="1:14" x14ac:dyDescent="0.25">
      <c r="A274" s="70" t="s">
        <v>195</v>
      </c>
      <c r="B274" s="56">
        <v>44642</v>
      </c>
      <c r="C274" s="22" t="s">
        <v>349</v>
      </c>
      <c r="D274" s="22" t="s">
        <v>17</v>
      </c>
      <c r="E274" s="55">
        <v>364</v>
      </c>
      <c r="F274" s="56">
        <v>44644</v>
      </c>
      <c r="G274" s="77">
        <v>45006</v>
      </c>
      <c r="H274" s="57">
        <v>30000000000</v>
      </c>
      <c r="I274" s="64">
        <v>2.5</v>
      </c>
      <c r="J274" s="145">
        <v>74000000000</v>
      </c>
      <c r="K274" s="64">
        <v>3.5000000000000004</v>
      </c>
      <c r="L274" s="64">
        <v>6.5</v>
      </c>
      <c r="M274" s="64">
        <v>6.11</v>
      </c>
      <c r="N274" s="57">
        <v>30000000000</v>
      </c>
    </row>
    <row r="275" spans="1:14" x14ac:dyDescent="0.25">
      <c r="A275" s="70" t="s">
        <v>196</v>
      </c>
      <c r="B275" s="56">
        <v>44670</v>
      </c>
      <c r="C275" s="22" t="s">
        <v>349</v>
      </c>
      <c r="D275" s="22" t="s">
        <v>17</v>
      </c>
      <c r="E275" s="55">
        <v>91</v>
      </c>
      <c r="F275" s="56">
        <v>44672</v>
      </c>
      <c r="G275" s="77">
        <v>44761</v>
      </c>
      <c r="H275" s="57">
        <v>15000000000</v>
      </c>
      <c r="I275" s="58">
        <v>2.1</v>
      </c>
      <c r="J275" s="147">
        <v>27800000000</v>
      </c>
      <c r="K275" s="58">
        <v>3</v>
      </c>
      <c r="L275" s="58">
        <v>7.5</v>
      </c>
      <c r="M275" s="58">
        <v>6.15</v>
      </c>
      <c r="N275" s="57">
        <v>15000000000</v>
      </c>
    </row>
    <row r="276" spans="1:14" x14ac:dyDescent="0.25">
      <c r="A276" s="70" t="s">
        <v>196</v>
      </c>
      <c r="B276" s="56">
        <v>44670</v>
      </c>
      <c r="C276" s="22" t="s">
        <v>349</v>
      </c>
      <c r="D276" s="22" t="s">
        <v>17</v>
      </c>
      <c r="E276" s="55">
        <v>182</v>
      </c>
      <c r="F276" s="56">
        <v>44672</v>
      </c>
      <c r="G276" s="77">
        <v>44852</v>
      </c>
      <c r="H276" s="57">
        <v>30000000000</v>
      </c>
      <c r="I276" s="58">
        <v>2.2999999999999998</v>
      </c>
      <c r="J276" s="145">
        <v>68000000000</v>
      </c>
      <c r="K276" s="64">
        <v>3.5000000000000004</v>
      </c>
      <c r="L276" s="64">
        <v>6.5</v>
      </c>
      <c r="M276" s="64">
        <v>6.15</v>
      </c>
      <c r="N276" s="57">
        <v>30000000000</v>
      </c>
    </row>
    <row r="277" spans="1:14" x14ac:dyDescent="0.25">
      <c r="A277" s="70" t="s">
        <v>196</v>
      </c>
      <c r="B277" s="56">
        <v>44670</v>
      </c>
      <c r="C277" s="22" t="s">
        <v>349</v>
      </c>
      <c r="D277" s="22" t="s">
        <v>17</v>
      </c>
      <c r="E277" s="55">
        <v>364</v>
      </c>
      <c r="F277" s="56">
        <v>44672</v>
      </c>
      <c r="G277" s="77">
        <v>45034</v>
      </c>
      <c r="H277" s="57">
        <v>30000000000</v>
      </c>
      <c r="I277" s="64">
        <v>2.5</v>
      </c>
      <c r="J277" s="145">
        <v>64000000000</v>
      </c>
      <c r="K277" s="64">
        <v>4.5</v>
      </c>
      <c r="L277" s="64">
        <v>6.5</v>
      </c>
      <c r="M277" s="64">
        <v>6.15</v>
      </c>
      <c r="N277" s="57">
        <v>30000000000</v>
      </c>
    </row>
    <row r="278" spans="1:14" x14ac:dyDescent="0.25">
      <c r="A278" s="70" t="s">
        <v>197</v>
      </c>
      <c r="B278" s="56">
        <v>44677</v>
      </c>
      <c r="C278" s="22" t="s">
        <v>349</v>
      </c>
      <c r="D278" s="22" t="s">
        <v>17</v>
      </c>
      <c r="E278" s="55">
        <v>91</v>
      </c>
      <c r="F278" s="56">
        <v>44679</v>
      </c>
      <c r="G278" s="77">
        <v>44768</v>
      </c>
      <c r="H278" s="57">
        <v>30000000000</v>
      </c>
      <c r="I278" s="58">
        <v>2.1</v>
      </c>
      <c r="J278" s="147">
        <v>61400000000</v>
      </c>
      <c r="K278" s="58">
        <v>3</v>
      </c>
      <c r="L278" s="58">
        <v>7.0000000000000009</v>
      </c>
      <c r="M278" s="58">
        <v>6.15</v>
      </c>
      <c r="N278" s="57">
        <v>30000000000</v>
      </c>
    </row>
    <row r="279" spans="1:14" x14ac:dyDescent="0.25">
      <c r="A279" s="70" t="s">
        <v>197</v>
      </c>
      <c r="B279" s="56">
        <v>44677</v>
      </c>
      <c r="C279" s="22" t="s">
        <v>349</v>
      </c>
      <c r="D279" s="22" t="s">
        <v>17</v>
      </c>
      <c r="E279" s="55">
        <v>182</v>
      </c>
      <c r="F279" s="56">
        <v>44679</v>
      </c>
      <c r="G279" s="77">
        <v>44859</v>
      </c>
      <c r="H279" s="57">
        <v>30000000000</v>
      </c>
      <c r="I279" s="58">
        <v>2.2999999999999998</v>
      </c>
      <c r="J279" s="145">
        <v>60000000000</v>
      </c>
      <c r="K279" s="64">
        <v>3</v>
      </c>
      <c r="L279" s="64">
        <v>6.5100000000000007</v>
      </c>
      <c r="M279" s="64">
        <v>6.15</v>
      </c>
      <c r="N279" s="57">
        <v>30000000000</v>
      </c>
    </row>
    <row r="280" spans="1:14" x14ac:dyDescent="0.25">
      <c r="A280" s="70" t="s">
        <v>197</v>
      </c>
      <c r="B280" s="56">
        <v>44677</v>
      </c>
      <c r="C280" s="22" t="s">
        <v>349</v>
      </c>
      <c r="D280" s="22" t="s">
        <v>17</v>
      </c>
      <c r="E280" s="55">
        <v>364</v>
      </c>
      <c r="F280" s="56">
        <v>44679</v>
      </c>
      <c r="G280" s="77">
        <v>45041</v>
      </c>
      <c r="H280" s="57">
        <v>30000000000</v>
      </c>
      <c r="I280" s="64">
        <v>2.5</v>
      </c>
      <c r="J280" s="145">
        <v>69000000000</v>
      </c>
      <c r="K280" s="64">
        <v>3</v>
      </c>
      <c r="L280" s="64">
        <v>6.5100000000000007</v>
      </c>
      <c r="M280" s="64">
        <v>6.15</v>
      </c>
      <c r="N280" s="57">
        <v>30000000000</v>
      </c>
    </row>
    <row r="281" spans="1:14" x14ac:dyDescent="0.25">
      <c r="A281" s="70" t="s">
        <v>198</v>
      </c>
      <c r="B281" s="56">
        <v>44691</v>
      </c>
      <c r="C281" s="22" t="s">
        <v>349</v>
      </c>
      <c r="D281" s="22" t="s">
        <v>17</v>
      </c>
      <c r="E281" s="55">
        <v>91</v>
      </c>
      <c r="F281" s="56">
        <v>44693</v>
      </c>
      <c r="G281" s="77">
        <v>44782</v>
      </c>
      <c r="H281" s="57">
        <v>30000000000</v>
      </c>
      <c r="I281" s="58">
        <v>2.1</v>
      </c>
      <c r="J281" s="147">
        <v>51400000000</v>
      </c>
      <c r="K281" s="58">
        <v>2.5</v>
      </c>
      <c r="L281" s="58">
        <v>7.0000000000000009</v>
      </c>
      <c r="M281" s="58">
        <v>4.5</v>
      </c>
      <c r="N281" s="57">
        <v>30000000000</v>
      </c>
    </row>
    <row r="282" spans="1:14" x14ac:dyDescent="0.25">
      <c r="A282" s="70" t="s">
        <v>198</v>
      </c>
      <c r="B282" s="56">
        <v>44691</v>
      </c>
      <c r="C282" s="22" t="s">
        <v>349</v>
      </c>
      <c r="D282" s="22" t="s">
        <v>17</v>
      </c>
      <c r="E282" s="55">
        <v>182</v>
      </c>
      <c r="F282" s="56">
        <v>44693</v>
      </c>
      <c r="G282" s="77">
        <v>44873</v>
      </c>
      <c r="H282" s="57">
        <v>30000000000</v>
      </c>
      <c r="I282" s="58">
        <v>2.2999999999999998</v>
      </c>
      <c r="J282" s="145">
        <v>51000000000</v>
      </c>
      <c r="K282" s="64">
        <v>2.5</v>
      </c>
      <c r="L282" s="64">
        <v>6.5100000000000007</v>
      </c>
      <c r="M282" s="64">
        <v>5</v>
      </c>
      <c r="N282" s="57">
        <v>30000000000</v>
      </c>
    </row>
    <row r="283" spans="1:14" x14ac:dyDescent="0.25">
      <c r="A283" s="70" t="s">
        <v>198</v>
      </c>
      <c r="B283" s="56">
        <v>44691</v>
      </c>
      <c r="C283" s="22" t="s">
        <v>349</v>
      </c>
      <c r="D283" s="22" t="s">
        <v>17</v>
      </c>
      <c r="E283" s="55">
        <v>364</v>
      </c>
      <c r="F283" s="56">
        <v>44693</v>
      </c>
      <c r="G283" s="77">
        <v>45055</v>
      </c>
      <c r="H283" s="57">
        <v>30000000000</v>
      </c>
      <c r="I283" s="64">
        <v>2.5</v>
      </c>
      <c r="J283" s="145">
        <v>62000000000</v>
      </c>
      <c r="K283" s="64">
        <v>2.5</v>
      </c>
      <c r="L283" s="64">
        <v>6.5100000000000007</v>
      </c>
      <c r="M283" s="64">
        <v>6</v>
      </c>
      <c r="N283" s="57">
        <v>30000000000</v>
      </c>
    </row>
    <row r="284" spans="1:14" x14ac:dyDescent="0.25">
      <c r="A284" s="70" t="s">
        <v>199</v>
      </c>
      <c r="B284" s="56">
        <v>44705</v>
      </c>
      <c r="C284" s="22" t="s">
        <v>349</v>
      </c>
      <c r="D284" s="22" t="s">
        <v>17</v>
      </c>
      <c r="E284" s="55">
        <v>91</v>
      </c>
      <c r="F284" s="56">
        <v>44707</v>
      </c>
      <c r="G284" s="77">
        <v>44796</v>
      </c>
      <c r="H284" s="57">
        <v>20000000000</v>
      </c>
      <c r="I284" s="58">
        <v>2.1</v>
      </c>
      <c r="J284" s="147">
        <v>36000000000</v>
      </c>
      <c r="K284" s="58">
        <v>2.5</v>
      </c>
      <c r="L284" s="58">
        <v>6.5100000000000007</v>
      </c>
      <c r="M284" s="58">
        <v>4.75</v>
      </c>
      <c r="N284" s="57">
        <v>20000000000</v>
      </c>
    </row>
    <row r="285" spans="1:14" x14ac:dyDescent="0.25">
      <c r="A285" s="70" t="s">
        <v>199</v>
      </c>
      <c r="B285" s="56">
        <v>44705</v>
      </c>
      <c r="C285" s="22" t="s">
        <v>349</v>
      </c>
      <c r="D285" s="22" t="s">
        <v>17</v>
      </c>
      <c r="E285" s="55">
        <v>182</v>
      </c>
      <c r="F285" s="56">
        <v>44707</v>
      </c>
      <c r="G285" s="77">
        <v>44887</v>
      </c>
      <c r="H285" s="57">
        <v>30000000000</v>
      </c>
      <c r="I285" s="58">
        <v>2.2999999999999998</v>
      </c>
      <c r="J285" s="145">
        <v>54000000000</v>
      </c>
      <c r="K285" s="64">
        <v>3.5000000000000004</v>
      </c>
      <c r="L285" s="64">
        <v>6.5100000000000007</v>
      </c>
      <c r="M285" s="64">
        <v>5.0200000000000005</v>
      </c>
      <c r="N285" s="57">
        <v>30000000000</v>
      </c>
    </row>
    <row r="286" spans="1:14" x14ac:dyDescent="0.25">
      <c r="A286" s="70" t="s">
        <v>199</v>
      </c>
      <c r="B286" s="56">
        <v>44705</v>
      </c>
      <c r="C286" s="22" t="s">
        <v>349</v>
      </c>
      <c r="D286" s="22" t="s">
        <v>17</v>
      </c>
      <c r="E286" s="55">
        <v>364</v>
      </c>
      <c r="F286" s="56">
        <v>44707</v>
      </c>
      <c r="G286" s="77">
        <v>45069</v>
      </c>
      <c r="H286" s="57">
        <v>40000000000</v>
      </c>
      <c r="I286" s="64">
        <v>2.5</v>
      </c>
      <c r="J286" s="145">
        <v>67000000000</v>
      </c>
      <c r="K286" s="64">
        <v>4.5</v>
      </c>
      <c r="L286" s="64">
        <v>6.7</v>
      </c>
      <c r="M286" s="64">
        <v>6.02</v>
      </c>
      <c r="N286" s="57">
        <v>40000000000</v>
      </c>
    </row>
    <row r="287" spans="1:14" x14ac:dyDescent="0.25">
      <c r="A287" s="70" t="s">
        <v>200</v>
      </c>
      <c r="B287" s="56">
        <v>44719</v>
      </c>
      <c r="C287" s="22" t="s">
        <v>349</v>
      </c>
      <c r="D287" s="22" t="s">
        <v>17</v>
      </c>
      <c r="E287" s="55">
        <v>91</v>
      </c>
      <c r="F287" s="56">
        <v>44721</v>
      </c>
      <c r="G287" s="77">
        <v>44810</v>
      </c>
      <c r="H287" s="57">
        <v>10000000000</v>
      </c>
      <c r="I287" s="58">
        <v>2.1</v>
      </c>
      <c r="J287" s="147">
        <v>16000000000</v>
      </c>
      <c r="K287" s="58">
        <v>3</v>
      </c>
      <c r="L287" s="58">
        <v>6.5100000000000007</v>
      </c>
      <c r="M287" s="58">
        <v>4.8</v>
      </c>
      <c r="N287" s="57">
        <v>10000000000</v>
      </c>
    </row>
    <row r="288" spans="1:14" x14ac:dyDescent="0.25">
      <c r="A288" s="70" t="s">
        <v>200</v>
      </c>
      <c r="B288" s="56">
        <v>44719</v>
      </c>
      <c r="C288" s="22" t="s">
        <v>349</v>
      </c>
      <c r="D288" s="22" t="s">
        <v>17</v>
      </c>
      <c r="E288" s="55">
        <v>182</v>
      </c>
      <c r="F288" s="56">
        <v>44721</v>
      </c>
      <c r="G288" s="77">
        <v>44901</v>
      </c>
      <c r="H288" s="57">
        <v>20000000000</v>
      </c>
      <c r="I288" s="58">
        <v>2.2999999999999998</v>
      </c>
      <c r="J288" s="145">
        <v>38000000000</v>
      </c>
      <c r="K288" s="64">
        <v>3.2</v>
      </c>
      <c r="L288" s="64">
        <v>6.5100000000000007</v>
      </c>
      <c r="M288" s="64">
        <v>5.0500000000000007</v>
      </c>
      <c r="N288" s="57">
        <v>20000000000</v>
      </c>
    </row>
    <row r="289" spans="1:14" x14ac:dyDescent="0.25">
      <c r="A289" s="70" t="s">
        <v>200</v>
      </c>
      <c r="B289" s="56">
        <v>44719</v>
      </c>
      <c r="C289" s="22" t="s">
        <v>349</v>
      </c>
      <c r="D289" s="22" t="s">
        <v>17</v>
      </c>
      <c r="E289" s="55">
        <v>364</v>
      </c>
      <c r="F289" s="56">
        <v>44721</v>
      </c>
      <c r="G289" s="77">
        <v>45083</v>
      </c>
      <c r="H289" s="57">
        <v>30000000000</v>
      </c>
      <c r="I289" s="64">
        <v>2.5</v>
      </c>
      <c r="J289" s="145">
        <v>62000000000</v>
      </c>
      <c r="K289" s="64">
        <v>3.5000000000000004</v>
      </c>
      <c r="L289" s="64">
        <v>6.7100000000000009</v>
      </c>
      <c r="M289" s="64">
        <v>6.15</v>
      </c>
      <c r="N289" s="57">
        <v>30000000000</v>
      </c>
    </row>
    <row r="290" spans="1:14" x14ac:dyDescent="0.25">
      <c r="A290" s="70" t="s">
        <v>201</v>
      </c>
      <c r="B290" s="56">
        <v>44733</v>
      </c>
      <c r="C290" s="22" t="s">
        <v>349</v>
      </c>
      <c r="D290" s="22" t="s">
        <v>17</v>
      </c>
      <c r="E290" s="55">
        <v>91</v>
      </c>
      <c r="F290" s="56">
        <v>44735</v>
      </c>
      <c r="G290" s="77">
        <v>44824</v>
      </c>
      <c r="H290" s="57">
        <v>10000000000</v>
      </c>
      <c r="I290" s="58">
        <v>2.1</v>
      </c>
      <c r="J290" s="147">
        <v>19600000000</v>
      </c>
      <c r="K290" s="58">
        <v>3</v>
      </c>
      <c r="L290" s="58">
        <v>7.0000000000000009</v>
      </c>
      <c r="M290" s="58">
        <v>5</v>
      </c>
      <c r="N290" s="57">
        <v>10000000000</v>
      </c>
    </row>
    <row r="291" spans="1:14" x14ac:dyDescent="0.25">
      <c r="A291" s="70" t="s">
        <v>201</v>
      </c>
      <c r="B291" s="56">
        <v>44733</v>
      </c>
      <c r="C291" s="22" t="s">
        <v>349</v>
      </c>
      <c r="D291" s="22" t="s">
        <v>17</v>
      </c>
      <c r="E291" s="55">
        <v>182</v>
      </c>
      <c r="F291" s="56">
        <v>44735</v>
      </c>
      <c r="G291" s="77">
        <v>44915</v>
      </c>
      <c r="H291" s="57">
        <v>20000000000</v>
      </c>
      <c r="I291" s="58">
        <v>2.2999999999999998</v>
      </c>
      <c r="J291" s="145">
        <v>40000000000</v>
      </c>
      <c r="K291" s="64">
        <v>3.2</v>
      </c>
      <c r="L291" s="64">
        <v>6.5100000000000007</v>
      </c>
      <c r="M291" s="64">
        <v>5.0500000000000007</v>
      </c>
      <c r="N291" s="57">
        <v>20000000000</v>
      </c>
    </row>
    <row r="292" spans="1:14" x14ac:dyDescent="0.25">
      <c r="A292" s="70" t="s">
        <v>201</v>
      </c>
      <c r="B292" s="56">
        <v>44733</v>
      </c>
      <c r="C292" s="22" t="s">
        <v>349</v>
      </c>
      <c r="D292" s="22" t="s">
        <v>17</v>
      </c>
      <c r="E292" s="55">
        <v>364</v>
      </c>
      <c r="F292" s="56">
        <v>44735</v>
      </c>
      <c r="G292" s="77">
        <v>45097</v>
      </c>
      <c r="H292" s="57">
        <v>40000000000</v>
      </c>
      <c r="I292" s="64">
        <v>2.5</v>
      </c>
      <c r="J292" s="145">
        <v>80000000000</v>
      </c>
      <c r="K292" s="64">
        <v>3.5000000000000004</v>
      </c>
      <c r="L292" s="64">
        <v>6.7100000000000009</v>
      </c>
      <c r="M292" s="64">
        <v>6.05</v>
      </c>
      <c r="N292" s="57">
        <v>40000000000</v>
      </c>
    </row>
    <row r="293" spans="1:14" x14ac:dyDescent="0.25">
      <c r="A293" s="70" t="s">
        <v>202</v>
      </c>
      <c r="B293" s="56">
        <v>44754</v>
      </c>
      <c r="C293" s="22" t="s">
        <v>349</v>
      </c>
      <c r="D293" s="22" t="s">
        <v>17</v>
      </c>
      <c r="E293" s="55">
        <v>91</v>
      </c>
      <c r="F293" s="56">
        <v>44756</v>
      </c>
      <c r="G293" s="77">
        <v>44845</v>
      </c>
      <c r="H293" s="57">
        <v>10000000000</v>
      </c>
      <c r="I293" s="58">
        <v>2.1</v>
      </c>
      <c r="J293" s="147">
        <v>18000000000</v>
      </c>
      <c r="K293" s="58">
        <v>3</v>
      </c>
      <c r="L293" s="58">
        <v>6.5100000000000007</v>
      </c>
      <c r="M293" s="58">
        <v>5</v>
      </c>
      <c r="N293" s="57">
        <v>10000000000</v>
      </c>
    </row>
    <row r="294" spans="1:14" x14ac:dyDescent="0.25">
      <c r="A294" s="70" t="s">
        <v>202</v>
      </c>
      <c r="B294" s="56">
        <v>44754</v>
      </c>
      <c r="C294" s="22" t="s">
        <v>349</v>
      </c>
      <c r="D294" s="22" t="s">
        <v>17</v>
      </c>
      <c r="E294" s="55">
        <v>182</v>
      </c>
      <c r="F294" s="56">
        <v>44756</v>
      </c>
      <c r="G294" s="77">
        <v>44936</v>
      </c>
      <c r="H294" s="57">
        <v>20000000000</v>
      </c>
      <c r="I294" s="58">
        <v>2.2999999999999998</v>
      </c>
      <c r="J294" s="145">
        <v>72000000000</v>
      </c>
      <c r="K294" s="64">
        <v>3.2</v>
      </c>
      <c r="L294" s="64">
        <v>6.5100000000000007</v>
      </c>
      <c r="M294" s="64">
        <v>5.08</v>
      </c>
      <c r="N294" s="57">
        <v>20000000000</v>
      </c>
    </row>
    <row r="295" spans="1:14" x14ac:dyDescent="0.25">
      <c r="A295" s="70" t="s">
        <v>202</v>
      </c>
      <c r="B295" s="56">
        <v>44754</v>
      </c>
      <c r="C295" s="22" t="s">
        <v>349</v>
      </c>
      <c r="D295" s="22" t="s">
        <v>17</v>
      </c>
      <c r="E295" s="55">
        <v>364</v>
      </c>
      <c r="F295" s="56">
        <v>44756</v>
      </c>
      <c r="G295" s="77">
        <v>45118</v>
      </c>
      <c r="H295" s="57">
        <v>40000000000</v>
      </c>
      <c r="I295" s="64">
        <v>2.5</v>
      </c>
      <c r="J295" s="145">
        <v>80000000000</v>
      </c>
      <c r="K295" s="64">
        <v>3.5000000000000004</v>
      </c>
      <c r="L295" s="64">
        <v>6.7100000000000009</v>
      </c>
      <c r="M295" s="64">
        <v>6.08</v>
      </c>
      <c r="N295" s="57">
        <v>40000000000</v>
      </c>
    </row>
    <row r="296" spans="1:14" x14ac:dyDescent="0.25">
      <c r="A296" s="70" t="s">
        <v>203</v>
      </c>
      <c r="B296" s="56">
        <v>44768</v>
      </c>
      <c r="C296" s="22" t="s">
        <v>349</v>
      </c>
      <c r="D296" s="22" t="s">
        <v>17</v>
      </c>
      <c r="E296" s="55">
        <v>91</v>
      </c>
      <c r="F296" s="56">
        <v>44770</v>
      </c>
      <c r="G296" s="77">
        <v>44859</v>
      </c>
      <c r="H296" s="57">
        <v>10000000000</v>
      </c>
      <c r="I296" s="58">
        <v>2.1</v>
      </c>
      <c r="J296" s="147">
        <v>18000000000</v>
      </c>
      <c r="K296" s="58">
        <v>3</v>
      </c>
      <c r="L296" s="58">
        <v>6.5100000000000007</v>
      </c>
      <c r="M296" s="58">
        <v>5</v>
      </c>
      <c r="N296" s="57">
        <v>10000000000</v>
      </c>
    </row>
    <row r="297" spans="1:14" x14ac:dyDescent="0.25">
      <c r="A297" s="70" t="s">
        <v>203</v>
      </c>
      <c r="B297" s="56">
        <v>44768</v>
      </c>
      <c r="C297" s="22" t="s">
        <v>349</v>
      </c>
      <c r="D297" s="22" t="s">
        <v>17</v>
      </c>
      <c r="E297" s="55">
        <v>182</v>
      </c>
      <c r="F297" s="56">
        <v>44770</v>
      </c>
      <c r="G297" s="77">
        <v>44950</v>
      </c>
      <c r="H297" s="57">
        <v>20000000000</v>
      </c>
      <c r="I297" s="58">
        <v>2.2999999999999998</v>
      </c>
      <c r="J297" s="145">
        <v>48000000000</v>
      </c>
      <c r="K297" s="64">
        <v>3.2</v>
      </c>
      <c r="L297" s="64">
        <v>6.5100000000000007</v>
      </c>
      <c r="M297" s="64">
        <v>5.2</v>
      </c>
      <c r="N297" s="57">
        <v>20000000000</v>
      </c>
    </row>
    <row r="298" spans="1:14" ht="14.25" customHeight="1" x14ac:dyDescent="0.25">
      <c r="A298" s="70" t="s">
        <v>203</v>
      </c>
      <c r="B298" s="56">
        <v>44768</v>
      </c>
      <c r="C298" s="22" t="s">
        <v>349</v>
      </c>
      <c r="D298" s="22" t="s">
        <v>17</v>
      </c>
      <c r="E298" s="55">
        <v>364</v>
      </c>
      <c r="F298" s="56">
        <v>44770</v>
      </c>
      <c r="G298" s="77">
        <v>45132</v>
      </c>
      <c r="H298" s="57">
        <v>40000000000</v>
      </c>
      <c r="I298" s="64">
        <v>2.5</v>
      </c>
      <c r="J298" s="145">
        <v>82000000000</v>
      </c>
      <c r="K298" s="64">
        <v>3.5000000000000004</v>
      </c>
      <c r="L298" s="64">
        <v>6.7100000000000009</v>
      </c>
      <c r="M298" s="64">
        <v>5.1499999999999995</v>
      </c>
      <c r="N298" s="57">
        <v>40000000000</v>
      </c>
    </row>
    <row r="299" spans="1:14" ht="14.25" customHeight="1" x14ac:dyDescent="0.25">
      <c r="A299" s="70" t="s">
        <v>204</v>
      </c>
      <c r="B299" s="56">
        <v>44782</v>
      </c>
      <c r="C299" s="22" t="s">
        <v>349</v>
      </c>
      <c r="D299" s="22" t="s">
        <v>17</v>
      </c>
      <c r="E299" s="55">
        <v>91</v>
      </c>
      <c r="F299" s="56">
        <v>44784</v>
      </c>
      <c r="G299" s="77">
        <v>44873</v>
      </c>
      <c r="H299" s="57">
        <v>10000000000</v>
      </c>
      <c r="I299" s="58">
        <v>2.1</v>
      </c>
      <c r="J299" s="147">
        <v>16000000000</v>
      </c>
      <c r="K299" s="58">
        <v>3</v>
      </c>
      <c r="L299" s="58">
        <v>6.5100000000000007</v>
      </c>
      <c r="M299" s="58">
        <v>5.0999999999999996</v>
      </c>
      <c r="N299" s="57">
        <v>10000000000</v>
      </c>
    </row>
    <row r="300" spans="1:14" ht="14.25" customHeight="1" x14ac:dyDescent="0.25">
      <c r="A300" s="70" t="s">
        <v>204</v>
      </c>
      <c r="B300" s="56">
        <v>44782</v>
      </c>
      <c r="C300" s="22" t="s">
        <v>349</v>
      </c>
      <c r="D300" s="22" t="s">
        <v>17</v>
      </c>
      <c r="E300" s="55">
        <v>182</v>
      </c>
      <c r="F300" s="56">
        <v>44784</v>
      </c>
      <c r="G300" s="77">
        <v>44964</v>
      </c>
      <c r="H300" s="57">
        <v>20000000000</v>
      </c>
      <c r="I300" s="58">
        <v>2.2999999999999998</v>
      </c>
      <c r="J300" s="145">
        <v>39000000000</v>
      </c>
      <c r="K300" s="64">
        <v>3.2</v>
      </c>
      <c r="L300" s="64">
        <v>6.7</v>
      </c>
      <c r="M300" s="64">
        <v>5.3</v>
      </c>
      <c r="N300" s="57">
        <v>20000000000</v>
      </c>
    </row>
    <row r="301" spans="1:14" x14ac:dyDescent="0.25">
      <c r="A301" s="70" t="s">
        <v>204</v>
      </c>
      <c r="B301" s="56">
        <v>44782</v>
      </c>
      <c r="C301" s="22" t="s">
        <v>349</v>
      </c>
      <c r="D301" s="22" t="s">
        <v>17</v>
      </c>
      <c r="E301" s="55">
        <v>364</v>
      </c>
      <c r="F301" s="56">
        <v>44784</v>
      </c>
      <c r="G301" s="77">
        <v>45146</v>
      </c>
      <c r="H301" s="57">
        <v>40000000000</v>
      </c>
      <c r="I301" s="64">
        <v>2.5</v>
      </c>
      <c r="J301" s="145">
        <v>79000000000</v>
      </c>
      <c r="K301" s="64">
        <v>3.5000000000000004</v>
      </c>
      <c r="L301" s="64">
        <v>6.7100000000000009</v>
      </c>
      <c r="M301" s="64">
        <v>6.08</v>
      </c>
      <c r="N301" s="57">
        <v>40000000000</v>
      </c>
    </row>
    <row r="302" spans="1:14" x14ac:dyDescent="0.25">
      <c r="A302" s="70" t="s">
        <v>205</v>
      </c>
      <c r="B302" s="56">
        <v>44796</v>
      </c>
      <c r="C302" s="22" t="s">
        <v>349</v>
      </c>
      <c r="D302" s="22" t="s">
        <v>17</v>
      </c>
      <c r="E302" s="55">
        <v>91</v>
      </c>
      <c r="F302" s="56">
        <v>44798</v>
      </c>
      <c r="G302" s="77">
        <v>44887</v>
      </c>
      <c r="H302" s="57">
        <v>16000000000</v>
      </c>
      <c r="I302" s="58">
        <v>2.1</v>
      </c>
      <c r="J302" s="147">
        <v>16000000000</v>
      </c>
      <c r="K302" s="58">
        <v>3</v>
      </c>
      <c r="L302" s="58">
        <v>6.5100000000000007</v>
      </c>
      <c r="M302" s="58">
        <v>5.1499999999999995</v>
      </c>
      <c r="N302" s="57">
        <v>16000000000</v>
      </c>
    </row>
    <row r="303" spans="1:14" x14ac:dyDescent="0.25">
      <c r="A303" s="70" t="s">
        <v>205</v>
      </c>
      <c r="B303" s="56">
        <v>44796</v>
      </c>
      <c r="C303" s="22" t="s">
        <v>349</v>
      </c>
      <c r="D303" s="22" t="s">
        <v>17</v>
      </c>
      <c r="E303" s="55">
        <v>182</v>
      </c>
      <c r="F303" s="56">
        <v>44798</v>
      </c>
      <c r="G303" s="77">
        <v>44978</v>
      </c>
      <c r="H303" s="57">
        <v>24000000000</v>
      </c>
      <c r="I303" s="58">
        <v>2.2999999999999998</v>
      </c>
      <c r="J303" s="145">
        <v>36600000000</v>
      </c>
      <c r="K303" s="64">
        <v>3.2</v>
      </c>
      <c r="L303" s="64">
        <v>6.5100000000000007</v>
      </c>
      <c r="M303" s="64">
        <v>5.35</v>
      </c>
      <c r="N303" s="57">
        <v>24000000000</v>
      </c>
    </row>
    <row r="304" spans="1:14" x14ac:dyDescent="0.25">
      <c r="A304" s="70" t="s">
        <v>205</v>
      </c>
      <c r="B304" s="56">
        <v>44796</v>
      </c>
      <c r="C304" s="22" t="s">
        <v>349</v>
      </c>
      <c r="D304" s="22" t="s">
        <v>17</v>
      </c>
      <c r="E304" s="55">
        <v>364</v>
      </c>
      <c r="F304" s="56">
        <v>44798</v>
      </c>
      <c r="G304" s="77">
        <v>45160</v>
      </c>
      <c r="H304" s="57">
        <v>40000000000</v>
      </c>
      <c r="I304" s="64">
        <v>2.5</v>
      </c>
      <c r="J304" s="145">
        <v>67000000000</v>
      </c>
      <c r="K304" s="64">
        <v>3.5000000000000004</v>
      </c>
      <c r="L304" s="64">
        <v>6.7100000000000009</v>
      </c>
      <c r="M304" s="64">
        <v>6.15</v>
      </c>
      <c r="N304" s="57">
        <v>40000000000</v>
      </c>
    </row>
    <row r="305" spans="1:14" x14ac:dyDescent="0.25">
      <c r="A305" s="70" t="s">
        <v>206</v>
      </c>
      <c r="B305" s="56">
        <v>44810</v>
      </c>
      <c r="C305" s="22" t="s">
        <v>349</v>
      </c>
      <c r="D305" s="22" t="s">
        <v>17</v>
      </c>
      <c r="E305" s="55">
        <v>91</v>
      </c>
      <c r="F305" s="56">
        <v>44812</v>
      </c>
      <c r="G305" s="77">
        <v>44901</v>
      </c>
      <c r="H305" s="57">
        <v>10000000000</v>
      </c>
      <c r="I305" s="58">
        <v>2.1</v>
      </c>
      <c r="J305" s="147">
        <v>14000000000</v>
      </c>
      <c r="K305" s="58">
        <v>4</v>
      </c>
      <c r="L305" s="58">
        <v>6.5100000000000007</v>
      </c>
      <c r="M305" s="58">
        <v>5.2</v>
      </c>
      <c r="N305" s="57">
        <v>10000000000</v>
      </c>
    </row>
    <row r="306" spans="1:14" x14ac:dyDescent="0.25">
      <c r="A306" s="70" t="s">
        <v>206</v>
      </c>
      <c r="B306" s="56">
        <v>44810</v>
      </c>
      <c r="C306" s="22" t="s">
        <v>349</v>
      </c>
      <c r="D306" s="22" t="s">
        <v>17</v>
      </c>
      <c r="E306" s="55">
        <v>182</v>
      </c>
      <c r="F306" s="56">
        <v>44812</v>
      </c>
      <c r="G306" s="77">
        <v>44992</v>
      </c>
      <c r="H306" s="57">
        <v>20000000000</v>
      </c>
      <c r="I306" s="58">
        <v>2.2999999999999998</v>
      </c>
      <c r="J306" s="145">
        <v>38000000000</v>
      </c>
      <c r="K306" s="64">
        <v>3.5000000000000004</v>
      </c>
      <c r="L306" s="64">
        <v>6.5100000000000007</v>
      </c>
      <c r="M306" s="64">
        <v>5.5</v>
      </c>
      <c r="N306" s="57">
        <v>20000000000</v>
      </c>
    </row>
    <row r="307" spans="1:14" x14ac:dyDescent="0.25">
      <c r="A307" s="70" t="s">
        <v>206</v>
      </c>
      <c r="B307" s="56">
        <v>44810</v>
      </c>
      <c r="C307" s="22" t="s">
        <v>349</v>
      </c>
      <c r="D307" s="22" t="s">
        <v>17</v>
      </c>
      <c r="E307" s="55">
        <v>364</v>
      </c>
      <c r="F307" s="56">
        <v>44812</v>
      </c>
      <c r="G307" s="77">
        <v>45174</v>
      </c>
      <c r="H307" s="57">
        <v>30000000000</v>
      </c>
      <c r="I307" s="64">
        <v>2.5</v>
      </c>
      <c r="J307" s="145">
        <v>62000000000</v>
      </c>
      <c r="K307" s="64">
        <v>3.5000000000000004</v>
      </c>
      <c r="L307" s="64">
        <v>6.7100000000000009</v>
      </c>
      <c r="M307" s="64">
        <v>6.3</v>
      </c>
      <c r="N307" s="57">
        <v>30000000000</v>
      </c>
    </row>
    <row r="308" spans="1:14" x14ac:dyDescent="0.25">
      <c r="A308" s="70" t="s">
        <v>207</v>
      </c>
      <c r="B308" s="56">
        <v>44824</v>
      </c>
      <c r="C308" s="22" t="s">
        <v>349</v>
      </c>
      <c r="D308" s="22" t="s">
        <v>17</v>
      </c>
      <c r="E308" s="55">
        <v>91</v>
      </c>
      <c r="F308" s="56">
        <v>44826</v>
      </c>
      <c r="G308" s="77">
        <v>44915</v>
      </c>
      <c r="H308" s="57">
        <v>10000000000</v>
      </c>
      <c r="I308" s="58">
        <v>2.1</v>
      </c>
      <c r="J308" s="147">
        <v>10000000000</v>
      </c>
      <c r="K308" s="58">
        <v>5.25</v>
      </c>
      <c r="L308" s="58">
        <v>6.5100000000000007</v>
      </c>
      <c r="M308" s="58">
        <v>5.25</v>
      </c>
      <c r="N308" s="57">
        <v>10000000000</v>
      </c>
    </row>
    <row r="309" spans="1:14" x14ac:dyDescent="0.25">
      <c r="A309" s="70" t="s">
        <v>207</v>
      </c>
      <c r="B309" s="56">
        <v>44824</v>
      </c>
      <c r="C309" s="22" t="s">
        <v>349</v>
      </c>
      <c r="D309" s="22" t="s">
        <v>17</v>
      </c>
      <c r="E309" s="55">
        <v>182</v>
      </c>
      <c r="F309" s="56">
        <v>44826</v>
      </c>
      <c r="G309" s="77">
        <v>45006</v>
      </c>
      <c r="H309" s="57">
        <v>20000000000</v>
      </c>
      <c r="I309" s="58">
        <v>2.2999999999999998</v>
      </c>
      <c r="J309" s="145">
        <v>32000000000</v>
      </c>
      <c r="K309" s="64">
        <v>3.5000000000000004</v>
      </c>
      <c r="L309" s="64">
        <v>6.5100000000000007</v>
      </c>
      <c r="M309" s="64">
        <v>5.65</v>
      </c>
      <c r="N309" s="57">
        <v>20000000000</v>
      </c>
    </row>
    <row r="310" spans="1:14" x14ac:dyDescent="0.25">
      <c r="A310" s="70" t="s">
        <v>207</v>
      </c>
      <c r="B310" s="56">
        <v>44824</v>
      </c>
      <c r="C310" s="22" t="s">
        <v>349</v>
      </c>
      <c r="D310" s="22" t="s">
        <v>17</v>
      </c>
      <c r="E310" s="55">
        <v>364</v>
      </c>
      <c r="F310" s="56">
        <v>44826</v>
      </c>
      <c r="G310" s="77">
        <v>45188</v>
      </c>
      <c r="H310" s="57">
        <v>40000000000</v>
      </c>
      <c r="I310" s="64">
        <v>2.5</v>
      </c>
      <c r="J310" s="145">
        <v>56000000000</v>
      </c>
      <c r="K310" s="64">
        <v>3.5000000000000004</v>
      </c>
      <c r="L310" s="64">
        <v>6.7100000000000009</v>
      </c>
      <c r="M310" s="64">
        <v>6.25</v>
      </c>
      <c r="N310" s="57">
        <v>40000000000</v>
      </c>
    </row>
    <row r="311" spans="1:14" x14ac:dyDescent="0.25">
      <c r="A311" s="70" t="s">
        <v>208</v>
      </c>
      <c r="B311" s="56">
        <v>44846</v>
      </c>
      <c r="C311" s="22" t="s">
        <v>349</v>
      </c>
      <c r="D311" s="22" t="s">
        <v>17</v>
      </c>
      <c r="E311" s="55">
        <v>91</v>
      </c>
      <c r="F311" s="56">
        <v>44848</v>
      </c>
      <c r="G311" s="77">
        <v>44937</v>
      </c>
      <c r="H311" s="57">
        <v>10000000000</v>
      </c>
      <c r="I311" s="58">
        <v>2.1</v>
      </c>
      <c r="J311" s="147">
        <v>8000000000</v>
      </c>
      <c r="K311" s="58">
        <v>5.25</v>
      </c>
      <c r="L311" s="58">
        <v>6.5100000000000007</v>
      </c>
      <c r="M311" s="58">
        <v>5.25</v>
      </c>
      <c r="N311" s="57">
        <v>8000000000</v>
      </c>
    </row>
    <row r="312" spans="1:14" x14ac:dyDescent="0.25">
      <c r="A312" s="70" t="s">
        <v>208</v>
      </c>
      <c r="B312" s="56">
        <v>44846</v>
      </c>
      <c r="C312" s="22" t="s">
        <v>349</v>
      </c>
      <c r="D312" s="22" t="s">
        <v>17</v>
      </c>
      <c r="E312" s="55">
        <v>182</v>
      </c>
      <c r="F312" s="56">
        <v>44848</v>
      </c>
      <c r="G312" s="77">
        <v>45028</v>
      </c>
      <c r="H312" s="57">
        <v>20000000000</v>
      </c>
      <c r="I312" s="58">
        <v>2.2999999999999998</v>
      </c>
      <c r="J312" s="145">
        <v>27000000000</v>
      </c>
      <c r="K312" s="64">
        <v>5.55</v>
      </c>
      <c r="L312" s="64">
        <v>6.5500000000000007</v>
      </c>
      <c r="M312" s="64">
        <v>5.65</v>
      </c>
      <c r="N312" s="57">
        <v>20000000000</v>
      </c>
    </row>
    <row r="313" spans="1:14" x14ac:dyDescent="0.25">
      <c r="A313" s="70" t="s">
        <v>208</v>
      </c>
      <c r="B313" s="56">
        <v>44846</v>
      </c>
      <c r="C313" s="22" t="s">
        <v>349</v>
      </c>
      <c r="D313" s="22" t="s">
        <v>17</v>
      </c>
      <c r="E313" s="55">
        <v>364</v>
      </c>
      <c r="F313" s="56">
        <v>44848</v>
      </c>
      <c r="G313" s="77">
        <v>45210</v>
      </c>
      <c r="H313" s="57">
        <v>40000000000</v>
      </c>
      <c r="I313" s="64">
        <v>2.5</v>
      </c>
      <c r="J313" s="145">
        <v>46000000000</v>
      </c>
      <c r="K313" s="64">
        <v>5.6000000000000005</v>
      </c>
      <c r="L313" s="64">
        <v>6.7100000000000009</v>
      </c>
      <c r="M313" s="64">
        <v>5.6000000000000005</v>
      </c>
      <c r="N313" s="57">
        <v>40000000000</v>
      </c>
    </row>
    <row r="314" spans="1:14" x14ac:dyDescent="0.25">
      <c r="A314" s="70" t="s">
        <v>209</v>
      </c>
      <c r="B314" s="56">
        <v>44859</v>
      </c>
      <c r="C314" s="22" t="s">
        <v>349</v>
      </c>
      <c r="D314" s="22" t="s">
        <v>17</v>
      </c>
      <c r="E314" s="55">
        <v>91</v>
      </c>
      <c r="F314" s="56">
        <v>44861</v>
      </c>
      <c r="G314" s="77">
        <v>44950</v>
      </c>
      <c r="H314" s="57">
        <v>20000000000</v>
      </c>
      <c r="I314" s="58">
        <v>2.1</v>
      </c>
      <c r="J314" s="147">
        <v>59000000000</v>
      </c>
      <c r="K314" s="58">
        <v>4</v>
      </c>
      <c r="L314" s="58">
        <v>6.5100000000000007</v>
      </c>
      <c r="M314" s="58">
        <v>6.25</v>
      </c>
      <c r="N314" s="57">
        <v>20000000000</v>
      </c>
    </row>
    <row r="315" spans="1:14" x14ac:dyDescent="0.25">
      <c r="A315" s="70" t="s">
        <v>209</v>
      </c>
      <c r="B315" s="56">
        <v>44859</v>
      </c>
      <c r="C315" s="22" t="s">
        <v>349</v>
      </c>
      <c r="D315" s="22" t="s">
        <v>17</v>
      </c>
      <c r="E315" s="55">
        <v>182</v>
      </c>
      <c r="F315" s="56">
        <v>44861</v>
      </c>
      <c r="G315" s="77">
        <v>45041</v>
      </c>
      <c r="H315" s="57">
        <v>10000000000</v>
      </c>
      <c r="I315" s="58">
        <v>2.2999999999999998</v>
      </c>
      <c r="J315" s="145">
        <v>37000000000</v>
      </c>
      <c r="K315" s="64">
        <v>4.8</v>
      </c>
      <c r="L315" s="64">
        <v>6.5500000000000007</v>
      </c>
      <c r="M315" s="64">
        <v>6.5100000000000007</v>
      </c>
      <c r="N315" s="57">
        <v>10000000000</v>
      </c>
    </row>
    <row r="316" spans="1:14" x14ac:dyDescent="0.25">
      <c r="A316" s="70" t="s">
        <v>209</v>
      </c>
      <c r="B316" s="56">
        <v>44859</v>
      </c>
      <c r="C316" s="22" t="s">
        <v>349</v>
      </c>
      <c r="D316" s="22" t="s">
        <v>17</v>
      </c>
      <c r="E316" s="55">
        <v>364</v>
      </c>
      <c r="F316" s="56">
        <v>44861</v>
      </c>
      <c r="G316" s="77">
        <v>45223</v>
      </c>
      <c r="H316" s="57">
        <v>10000000000</v>
      </c>
      <c r="I316" s="64">
        <v>2.5</v>
      </c>
      <c r="J316" s="145">
        <v>32500000000</v>
      </c>
      <c r="K316" s="64">
        <v>5</v>
      </c>
      <c r="L316" s="64">
        <v>6.7100000000000009</v>
      </c>
      <c r="M316" s="64">
        <v>6.5500000000000007</v>
      </c>
      <c r="N316" s="57">
        <v>10000000000</v>
      </c>
    </row>
    <row r="317" spans="1:14" x14ac:dyDescent="0.25">
      <c r="A317" s="70" t="s">
        <v>210</v>
      </c>
      <c r="B317" s="56">
        <v>44873</v>
      </c>
      <c r="C317" s="22" t="s">
        <v>349</v>
      </c>
      <c r="D317" s="22" t="s">
        <v>17</v>
      </c>
      <c r="E317" s="55">
        <v>91</v>
      </c>
      <c r="F317" s="56">
        <v>44875</v>
      </c>
      <c r="G317" s="77">
        <v>44964</v>
      </c>
      <c r="H317" s="57">
        <v>20000000000</v>
      </c>
      <c r="I317" s="58">
        <v>2.1</v>
      </c>
      <c r="J317" s="147">
        <v>75000000000</v>
      </c>
      <c r="K317" s="58">
        <v>5.21</v>
      </c>
      <c r="L317" s="58">
        <v>6.3</v>
      </c>
      <c r="M317" s="58">
        <v>6.3</v>
      </c>
      <c r="N317" s="57">
        <v>20000000000</v>
      </c>
    </row>
    <row r="318" spans="1:14" x14ac:dyDescent="0.25">
      <c r="A318" s="70" t="s">
        <v>210</v>
      </c>
      <c r="B318" s="56">
        <v>44873</v>
      </c>
      <c r="C318" s="22" t="s">
        <v>349</v>
      </c>
      <c r="D318" s="22" t="s">
        <v>17</v>
      </c>
      <c r="E318" s="55">
        <v>182</v>
      </c>
      <c r="F318" s="56">
        <v>44875</v>
      </c>
      <c r="G318" s="77">
        <v>45055</v>
      </c>
      <c r="H318" s="57">
        <v>10000000000</v>
      </c>
      <c r="I318" s="58">
        <v>2.2999999999999998</v>
      </c>
      <c r="J318" s="145">
        <v>43000000000</v>
      </c>
      <c r="K318" s="64">
        <v>5.21</v>
      </c>
      <c r="L318" s="64">
        <v>6.88</v>
      </c>
      <c r="M318" s="64">
        <v>6.5600000000000005</v>
      </c>
      <c r="N318" s="57">
        <v>10000000000</v>
      </c>
    </row>
    <row r="319" spans="1:14" x14ac:dyDescent="0.25">
      <c r="A319" s="70" t="s">
        <v>210</v>
      </c>
      <c r="B319" s="56">
        <v>44873</v>
      </c>
      <c r="C319" s="22" t="s">
        <v>349</v>
      </c>
      <c r="D319" s="22" t="s">
        <v>17</v>
      </c>
      <c r="E319" s="55">
        <v>364</v>
      </c>
      <c r="F319" s="56">
        <v>44875</v>
      </c>
      <c r="G319" s="77">
        <v>45237</v>
      </c>
      <c r="H319" s="57">
        <v>10000000000</v>
      </c>
      <c r="I319" s="64">
        <v>2.5</v>
      </c>
      <c r="J319" s="145">
        <v>43000000000</v>
      </c>
      <c r="K319" s="64">
        <v>5.5100000000000007</v>
      </c>
      <c r="L319" s="64">
        <v>6.88</v>
      </c>
      <c r="M319" s="64">
        <v>6.75</v>
      </c>
      <c r="N319" s="57">
        <v>10000000000</v>
      </c>
    </row>
    <row r="320" spans="1:14" x14ac:dyDescent="0.25">
      <c r="A320" s="70" t="s">
        <v>211</v>
      </c>
      <c r="B320" s="56">
        <v>44887</v>
      </c>
      <c r="C320" s="22" t="s">
        <v>349</v>
      </c>
      <c r="D320" s="22" t="s">
        <v>17</v>
      </c>
      <c r="E320" s="55">
        <v>91</v>
      </c>
      <c r="F320" s="56">
        <v>44889</v>
      </c>
      <c r="G320" s="77">
        <v>44978</v>
      </c>
      <c r="H320" s="57">
        <v>20000000000</v>
      </c>
      <c r="I320" s="58">
        <v>2.1</v>
      </c>
      <c r="J320" s="147">
        <v>95200000000</v>
      </c>
      <c r="K320" s="58">
        <v>5.2</v>
      </c>
      <c r="L320" s="58">
        <v>7.0000000000000009</v>
      </c>
      <c r="M320" s="58">
        <v>6.5100000000000007</v>
      </c>
      <c r="N320" s="57">
        <v>20000000000</v>
      </c>
    </row>
    <row r="321" spans="1:14" x14ac:dyDescent="0.25">
      <c r="A321" s="70" t="s">
        <v>211</v>
      </c>
      <c r="B321" s="56">
        <v>44887</v>
      </c>
      <c r="C321" s="22" t="s">
        <v>349</v>
      </c>
      <c r="D321" s="22" t="s">
        <v>17</v>
      </c>
      <c r="E321" s="55">
        <v>182</v>
      </c>
      <c r="F321" s="56">
        <v>44889</v>
      </c>
      <c r="G321" s="77">
        <v>45069</v>
      </c>
      <c r="H321" s="57">
        <v>20000000000</v>
      </c>
      <c r="I321" s="58">
        <v>2.2999999999999998</v>
      </c>
      <c r="J321" s="145">
        <v>103000000000</v>
      </c>
      <c r="K321" s="64">
        <v>5.3</v>
      </c>
      <c r="L321" s="64">
        <v>6.6000000000000005</v>
      </c>
      <c r="M321" s="64">
        <v>6.6000000000000005</v>
      </c>
      <c r="N321" s="57">
        <v>20000000000</v>
      </c>
    </row>
    <row r="322" spans="1:14" x14ac:dyDescent="0.25">
      <c r="A322" s="70" t="s">
        <v>211</v>
      </c>
      <c r="B322" s="56">
        <v>44887</v>
      </c>
      <c r="C322" s="22" t="s">
        <v>349</v>
      </c>
      <c r="D322" s="22" t="s">
        <v>17</v>
      </c>
      <c r="E322" s="55">
        <v>364</v>
      </c>
      <c r="F322" s="56">
        <v>44889</v>
      </c>
      <c r="G322" s="77">
        <v>45251</v>
      </c>
      <c r="H322" s="57">
        <v>10000000000</v>
      </c>
      <c r="I322" s="64">
        <v>2.5</v>
      </c>
      <c r="J322" s="145">
        <v>51000000000</v>
      </c>
      <c r="K322" s="64">
        <v>5.5</v>
      </c>
      <c r="L322" s="64">
        <v>6.75</v>
      </c>
      <c r="M322" s="64">
        <v>6.75</v>
      </c>
      <c r="N322" s="57">
        <v>10000000000</v>
      </c>
    </row>
    <row r="323" spans="1:14" x14ac:dyDescent="0.25">
      <c r="A323" s="70" t="s">
        <v>212</v>
      </c>
      <c r="B323" s="56">
        <v>44901</v>
      </c>
      <c r="C323" s="22" t="s">
        <v>349</v>
      </c>
      <c r="D323" s="22" t="s">
        <v>17</v>
      </c>
      <c r="E323" s="55">
        <v>91</v>
      </c>
      <c r="F323" s="56">
        <v>44903</v>
      </c>
      <c r="G323" s="77">
        <v>44992</v>
      </c>
      <c r="H323" s="57">
        <v>20000000000</v>
      </c>
      <c r="I323" s="58">
        <v>2.1</v>
      </c>
      <c r="J323" s="147">
        <v>115000000000</v>
      </c>
      <c r="K323" s="58">
        <v>5.25</v>
      </c>
      <c r="L323" s="58">
        <v>6.7</v>
      </c>
      <c r="M323" s="58">
        <v>6.52</v>
      </c>
      <c r="N323" s="57">
        <v>20000000000</v>
      </c>
    </row>
    <row r="324" spans="1:14" x14ac:dyDescent="0.25">
      <c r="A324" s="70" t="s">
        <v>212</v>
      </c>
      <c r="B324" s="56">
        <v>44901</v>
      </c>
      <c r="C324" s="22" t="s">
        <v>349</v>
      </c>
      <c r="D324" s="22" t="s">
        <v>17</v>
      </c>
      <c r="E324" s="55">
        <v>182</v>
      </c>
      <c r="F324" s="56">
        <v>44903</v>
      </c>
      <c r="G324" s="77">
        <v>45083</v>
      </c>
      <c r="H324" s="57">
        <v>10000000000</v>
      </c>
      <c r="I324" s="58">
        <v>2.2999999999999998</v>
      </c>
      <c r="J324" s="145">
        <v>63000000000</v>
      </c>
      <c r="K324" s="64">
        <v>5.65</v>
      </c>
      <c r="L324" s="64">
        <v>6.7</v>
      </c>
      <c r="M324" s="64">
        <v>6.7</v>
      </c>
      <c r="N324" s="57">
        <v>10000000000</v>
      </c>
    </row>
    <row r="325" spans="1:14" x14ac:dyDescent="0.25">
      <c r="A325" s="70" t="s">
        <v>212</v>
      </c>
      <c r="B325" s="56">
        <v>44901</v>
      </c>
      <c r="C325" s="22" t="s">
        <v>349</v>
      </c>
      <c r="D325" s="22" t="s">
        <v>17</v>
      </c>
      <c r="E325" s="55">
        <v>364</v>
      </c>
      <c r="F325" s="56">
        <v>44903</v>
      </c>
      <c r="G325" s="77">
        <v>45265</v>
      </c>
      <c r="H325" s="57">
        <v>10000000000</v>
      </c>
      <c r="I325" s="64">
        <v>2.5</v>
      </c>
      <c r="J325" s="145">
        <v>57000000000</v>
      </c>
      <c r="K325" s="64">
        <v>6</v>
      </c>
      <c r="L325" s="64">
        <v>6.8000000000000007</v>
      </c>
      <c r="M325" s="64">
        <v>6.76</v>
      </c>
      <c r="N325" s="57">
        <v>10000000000</v>
      </c>
    </row>
    <row r="326" spans="1:14" x14ac:dyDescent="0.25">
      <c r="A326" s="70" t="s">
        <v>213</v>
      </c>
      <c r="B326" s="56">
        <v>44915</v>
      </c>
      <c r="C326" s="22" t="s">
        <v>349</v>
      </c>
      <c r="D326" s="22" t="s">
        <v>17</v>
      </c>
      <c r="E326" s="55">
        <v>91</v>
      </c>
      <c r="F326" s="56">
        <v>44917</v>
      </c>
      <c r="G326" s="77">
        <v>45006</v>
      </c>
      <c r="H326" s="57">
        <v>30000000000</v>
      </c>
      <c r="I326" s="58">
        <v>2.1</v>
      </c>
      <c r="J326" s="147">
        <v>149000000000</v>
      </c>
      <c r="K326" s="58">
        <v>5.3</v>
      </c>
      <c r="L326" s="58">
        <v>6.7100000000000009</v>
      </c>
      <c r="M326" s="58">
        <v>6.5500000000000007</v>
      </c>
      <c r="N326" s="57">
        <v>30000000000</v>
      </c>
    </row>
    <row r="327" spans="1:14" x14ac:dyDescent="0.25">
      <c r="A327" s="70" t="s">
        <v>213</v>
      </c>
      <c r="B327" s="56">
        <v>44915</v>
      </c>
      <c r="C327" s="22" t="s">
        <v>349</v>
      </c>
      <c r="D327" s="22" t="s">
        <v>17</v>
      </c>
      <c r="E327" s="55">
        <v>182</v>
      </c>
      <c r="F327" s="56">
        <v>44917</v>
      </c>
      <c r="G327" s="77">
        <v>45097</v>
      </c>
      <c r="H327" s="57">
        <v>20000000000</v>
      </c>
      <c r="I327" s="58">
        <v>2.2999999999999998</v>
      </c>
      <c r="J327" s="145">
        <v>125000000000</v>
      </c>
      <c r="K327" s="64">
        <v>5.65</v>
      </c>
      <c r="L327" s="64">
        <v>6.7100000000000009</v>
      </c>
      <c r="M327" s="64">
        <v>6.7</v>
      </c>
      <c r="N327" s="57">
        <v>20000000000</v>
      </c>
    </row>
    <row r="328" spans="1:14" x14ac:dyDescent="0.25">
      <c r="A328" s="70" t="s">
        <v>213</v>
      </c>
      <c r="B328" s="56">
        <v>44915</v>
      </c>
      <c r="C328" s="22" t="s">
        <v>349</v>
      </c>
      <c r="D328" s="22" t="s">
        <v>17</v>
      </c>
      <c r="E328" s="55">
        <v>364</v>
      </c>
      <c r="F328" s="56">
        <v>44917</v>
      </c>
      <c r="G328" s="77">
        <v>45279</v>
      </c>
      <c r="H328" s="57">
        <v>10000000000</v>
      </c>
      <c r="I328" s="64">
        <v>2.5</v>
      </c>
      <c r="J328" s="145">
        <v>57000000000</v>
      </c>
      <c r="K328" s="64">
        <v>6.2</v>
      </c>
      <c r="L328" s="64">
        <v>6.81</v>
      </c>
      <c r="M328" s="64">
        <v>6.5600000000000005</v>
      </c>
      <c r="N328" s="57">
        <v>10000000000</v>
      </c>
    </row>
    <row r="329" spans="1:14" x14ac:dyDescent="0.25">
      <c r="A329" s="70" t="s">
        <v>214</v>
      </c>
      <c r="B329" s="56">
        <v>44936</v>
      </c>
      <c r="C329" s="22" t="s">
        <v>349</v>
      </c>
      <c r="D329" s="22" t="s">
        <v>17</v>
      </c>
      <c r="E329" s="55">
        <v>91</v>
      </c>
      <c r="F329" s="56">
        <v>44938</v>
      </c>
      <c r="G329" s="77">
        <v>45027</v>
      </c>
      <c r="H329" s="57">
        <v>30000000000</v>
      </c>
      <c r="I329" s="58">
        <v>2.1</v>
      </c>
      <c r="J329" s="147">
        <v>171000000000</v>
      </c>
      <c r="K329" s="58">
        <v>3.5000000000000004</v>
      </c>
      <c r="L329" s="58">
        <v>6.7299999999999995</v>
      </c>
      <c r="M329" s="58">
        <v>6.6000000000000005</v>
      </c>
      <c r="N329" s="57">
        <v>30000000000</v>
      </c>
    </row>
    <row r="330" spans="1:14" x14ac:dyDescent="0.25">
      <c r="A330" s="70" t="s">
        <v>214</v>
      </c>
      <c r="B330" s="56">
        <v>44936</v>
      </c>
      <c r="C330" s="22" t="s">
        <v>349</v>
      </c>
      <c r="D330" s="22" t="s">
        <v>17</v>
      </c>
      <c r="E330" s="55">
        <v>182</v>
      </c>
      <c r="F330" s="56">
        <v>44938</v>
      </c>
      <c r="G330" s="77">
        <v>45118</v>
      </c>
      <c r="H330" s="57">
        <v>20000000000</v>
      </c>
      <c r="I330" s="58">
        <v>2.2999999999999998</v>
      </c>
      <c r="J330" s="145">
        <v>148000000000</v>
      </c>
      <c r="K330" s="64">
        <v>3.6999999999999997</v>
      </c>
      <c r="L330" s="64">
        <v>6.8000000000000007</v>
      </c>
      <c r="M330" s="64">
        <v>6.75</v>
      </c>
      <c r="N330" s="57">
        <v>20000000000</v>
      </c>
    </row>
    <row r="331" spans="1:14" x14ac:dyDescent="0.25">
      <c r="A331" s="70" t="s">
        <v>214</v>
      </c>
      <c r="B331" s="56">
        <v>44936</v>
      </c>
      <c r="C331" s="22" t="s">
        <v>349</v>
      </c>
      <c r="D331" s="22" t="s">
        <v>17</v>
      </c>
      <c r="E331" s="55">
        <v>364</v>
      </c>
      <c r="F331" s="56">
        <v>44938</v>
      </c>
      <c r="G331" s="77">
        <v>45300</v>
      </c>
      <c r="H331" s="57">
        <v>10000000000</v>
      </c>
      <c r="I331" s="64">
        <v>2.5</v>
      </c>
      <c r="J331" s="145">
        <v>67000000000</v>
      </c>
      <c r="K331" s="64">
        <v>4</v>
      </c>
      <c r="L331" s="64">
        <v>6.83</v>
      </c>
      <c r="M331" s="64">
        <v>6.8000000000000007</v>
      </c>
      <c r="N331" s="57">
        <v>10000000000</v>
      </c>
    </row>
    <row r="332" spans="1:14" x14ac:dyDescent="0.25">
      <c r="A332" s="70" t="s">
        <v>215</v>
      </c>
      <c r="B332" s="56">
        <v>44950</v>
      </c>
      <c r="C332" s="22" t="s">
        <v>349</v>
      </c>
      <c r="D332" s="22" t="s">
        <v>17</v>
      </c>
      <c r="E332" s="55">
        <v>91</v>
      </c>
      <c r="F332" s="56">
        <v>44952</v>
      </c>
      <c r="G332" s="77">
        <v>45041</v>
      </c>
      <c r="H332" s="57">
        <v>30000000000</v>
      </c>
      <c r="I332" s="58">
        <v>2.1</v>
      </c>
      <c r="J332" s="147">
        <v>73000000000</v>
      </c>
      <c r="K332" s="58">
        <v>5.0999999999999996</v>
      </c>
      <c r="L332" s="58">
        <v>6.9099999999999993</v>
      </c>
      <c r="M332" s="58">
        <v>6.6000000000000005</v>
      </c>
      <c r="N332" s="57">
        <v>30000000000</v>
      </c>
    </row>
    <row r="333" spans="1:14" x14ac:dyDescent="0.25">
      <c r="A333" s="70" t="s">
        <v>215</v>
      </c>
      <c r="B333" s="56">
        <v>44950</v>
      </c>
      <c r="C333" s="22" t="s">
        <v>349</v>
      </c>
      <c r="D333" s="22" t="s">
        <v>17</v>
      </c>
      <c r="E333" s="55">
        <v>182</v>
      </c>
      <c r="F333" s="56">
        <v>44952</v>
      </c>
      <c r="G333" s="77">
        <v>45132</v>
      </c>
      <c r="H333" s="57">
        <v>30000000000</v>
      </c>
      <c r="I333" s="58">
        <v>2.2999999999999998</v>
      </c>
      <c r="J333" s="145">
        <v>73000000000</v>
      </c>
      <c r="K333" s="64">
        <v>5.1499999999999995</v>
      </c>
      <c r="L333" s="64">
        <v>6.9599999999999991</v>
      </c>
      <c r="M333" s="64">
        <v>6.78</v>
      </c>
      <c r="N333" s="57">
        <v>30000000000</v>
      </c>
    </row>
    <row r="334" spans="1:14" x14ac:dyDescent="0.25">
      <c r="A334" s="70" t="s">
        <v>215</v>
      </c>
      <c r="B334" s="56">
        <v>44950</v>
      </c>
      <c r="C334" s="22" t="s">
        <v>349</v>
      </c>
      <c r="D334" s="22" t="s">
        <v>17</v>
      </c>
      <c r="E334" s="55">
        <v>364</v>
      </c>
      <c r="F334" s="56">
        <v>44952</v>
      </c>
      <c r="G334" s="77">
        <v>45314</v>
      </c>
      <c r="H334" s="57">
        <v>60000000000</v>
      </c>
      <c r="I334" s="64">
        <v>2.5</v>
      </c>
      <c r="J334" s="145">
        <v>145000000000</v>
      </c>
      <c r="K334" s="64">
        <v>5.2</v>
      </c>
      <c r="L334" s="64">
        <v>7.03</v>
      </c>
      <c r="M334" s="64">
        <v>6.8500000000000005</v>
      </c>
      <c r="N334" s="57">
        <v>59900000000</v>
      </c>
    </row>
    <row r="335" spans="1:14" x14ac:dyDescent="0.25">
      <c r="A335" s="70" t="s">
        <v>216</v>
      </c>
      <c r="B335" s="56">
        <v>44964</v>
      </c>
      <c r="C335" s="22" t="s">
        <v>349</v>
      </c>
      <c r="D335" s="22" t="s">
        <v>17</v>
      </c>
      <c r="E335" s="55">
        <v>91</v>
      </c>
      <c r="F335" s="56">
        <v>44966</v>
      </c>
      <c r="G335" s="77">
        <v>45055</v>
      </c>
      <c r="H335" s="57">
        <v>40000000000</v>
      </c>
      <c r="I335" s="58">
        <v>2.1</v>
      </c>
      <c r="J335" s="144"/>
      <c r="K335" s="58"/>
      <c r="L335" s="58"/>
      <c r="M335" s="58"/>
      <c r="N335" s="58"/>
    </row>
    <row r="336" spans="1:14" x14ac:dyDescent="0.25">
      <c r="A336" s="70" t="s">
        <v>216</v>
      </c>
      <c r="B336" s="56">
        <v>44964</v>
      </c>
      <c r="C336" s="22" t="s">
        <v>349</v>
      </c>
      <c r="D336" s="22" t="s">
        <v>17</v>
      </c>
      <c r="E336" s="55">
        <v>182</v>
      </c>
      <c r="F336" s="56">
        <v>44966</v>
      </c>
      <c r="G336" s="77">
        <v>45146</v>
      </c>
      <c r="H336" s="57">
        <v>40000000000</v>
      </c>
      <c r="I336" s="58">
        <v>2.2999999999999998</v>
      </c>
      <c r="J336" s="144"/>
      <c r="K336" s="58"/>
      <c r="L336" s="58"/>
      <c r="M336" s="58"/>
      <c r="N336" s="58"/>
    </row>
    <row r="337" spans="1:14" x14ac:dyDescent="0.25">
      <c r="A337" s="70" t="s">
        <v>216</v>
      </c>
      <c r="B337" s="56">
        <v>44964</v>
      </c>
      <c r="C337" s="22" t="s">
        <v>349</v>
      </c>
      <c r="D337" s="22" t="s">
        <v>17</v>
      </c>
      <c r="E337" s="55">
        <v>364</v>
      </c>
      <c r="F337" s="56">
        <v>44966</v>
      </c>
      <c r="G337" s="77">
        <v>45328</v>
      </c>
      <c r="H337" s="57">
        <v>40000000000</v>
      </c>
      <c r="I337" s="64">
        <v>2.5</v>
      </c>
      <c r="J337" s="144"/>
      <c r="K337" s="58"/>
      <c r="L337" s="58"/>
      <c r="M337" s="58"/>
      <c r="N337" s="58"/>
    </row>
    <row r="338" spans="1:14" x14ac:dyDescent="0.25">
      <c r="A338" s="70" t="s">
        <v>217</v>
      </c>
      <c r="B338" s="56">
        <v>44978</v>
      </c>
      <c r="C338" s="22" t="s">
        <v>349</v>
      </c>
      <c r="D338" s="22" t="s">
        <v>17</v>
      </c>
      <c r="E338" s="55">
        <v>91</v>
      </c>
      <c r="F338" s="56">
        <v>44980</v>
      </c>
      <c r="G338" s="77">
        <v>45069</v>
      </c>
      <c r="H338" s="57">
        <v>60000000000</v>
      </c>
      <c r="I338" s="58">
        <v>2.1</v>
      </c>
      <c r="J338" s="147">
        <v>103000000000</v>
      </c>
      <c r="K338" s="58">
        <v>3.5000000000000004</v>
      </c>
      <c r="L338" s="58">
        <v>6.61</v>
      </c>
      <c r="M338" s="58">
        <v>3.5000000000000004</v>
      </c>
      <c r="N338" s="57">
        <v>59800000000</v>
      </c>
    </row>
    <row r="339" spans="1:14" x14ac:dyDescent="0.25">
      <c r="A339" s="70" t="s">
        <v>217</v>
      </c>
      <c r="B339" s="56">
        <v>44978</v>
      </c>
      <c r="C339" s="22" t="s">
        <v>349</v>
      </c>
      <c r="D339" s="22" t="s">
        <v>17</v>
      </c>
      <c r="E339" s="55">
        <v>182</v>
      </c>
      <c r="F339" s="56">
        <v>44980</v>
      </c>
      <c r="G339" s="77">
        <v>45160</v>
      </c>
      <c r="H339" s="57">
        <v>60000000000</v>
      </c>
      <c r="I339" s="58">
        <v>2.2999999999999998</v>
      </c>
      <c r="J339" s="145">
        <v>100700000000</v>
      </c>
      <c r="K339" s="64">
        <v>3.6999999999999997</v>
      </c>
      <c r="L339" s="64">
        <v>7.0000000000000009</v>
      </c>
      <c r="M339" s="64">
        <v>3.6999999999999997</v>
      </c>
      <c r="N339" s="57">
        <v>60000000000</v>
      </c>
    </row>
    <row r="340" spans="1:14" x14ac:dyDescent="0.25">
      <c r="A340" s="70" t="s">
        <v>217</v>
      </c>
      <c r="B340" s="56">
        <v>44978</v>
      </c>
      <c r="C340" s="22" t="s">
        <v>349</v>
      </c>
      <c r="D340" s="22" t="s">
        <v>17</v>
      </c>
      <c r="E340" s="55">
        <v>364</v>
      </c>
      <c r="F340" s="56">
        <v>44980</v>
      </c>
      <c r="G340" s="77">
        <v>45342</v>
      </c>
      <c r="H340" s="57">
        <v>30000000000</v>
      </c>
      <c r="I340" s="64">
        <v>2.5</v>
      </c>
      <c r="J340" s="145">
        <v>30000000000</v>
      </c>
      <c r="K340" s="64">
        <v>4</v>
      </c>
      <c r="L340" s="64">
        <v>4</v>
      </c>
      <c r="M340" s="64">
        <v>4</v>
      </c>
      <c r="N340" s="57">
        <v>30000000000</v>
      </c>
    </row>
    <row r="341" spans="1:14" x14ac:dyDescent="0.25">
      <c r="A341" s="70" t="s">
        <v>218</v>
      </c>
      <c r="B341" s="56">
        <v>44992</v>
      </c>
      <c r="C341" s="22" t="s">
        <v>349</v>
      </c>
      <c r="D341" s="22" t="s">
        <v>17</v>
      </c>
      <c r="E341" s="55">
        <v>91</v>
      </c>
      <c r="F341" s="56">
        <v>44994</v>
      </c>
      <c r="G341" s="77">
        <v>45083</v>
      </c>
      <c r="H341" s="57">
        <v>60000000000</v>
      </c>
      <c r="I341" s="58">
        <v>2.1</v>
      </c>
      <c r="J341" s="147">
        <v>86000000000</v>
      </c>
      <c r="K341" s="58">
        <v>4.5</v>
      </c>
      <c r="L341" s="58">
        <v>7.0000000000000009</v>
      </c>
      <c r="M341" s="58">
        <v>5.3</v>
      </c>
      <c r="N341" s="57">
        <v>60000000000</v>
      </c>
    </row>
    <row r="342" spans="1:14" x14ac:dyDescent="0.25">
      <c r="A342" s="70" t="s">
        <v>218</v>
      </c>
      <c r="B342" s="56">
        <v>44992</v>
      </c>
      <c r="C342" s="22" t="s">
        <v>349</v>
      </c>
      <c r="D342" s="22" t="s">
        <v>17</v>
      </c>
      <c r="E342" s="55">
        <v>182</v>
      </c>
      <c r="F342" s="56">
        <v>44994</v>
      </c>
      <c r="G342" s="77">
        <v>45174</v>
      </c>
      <c r="H342" s="57">
        <v>60000000000</v>
      </c>
      <c r="I342" s="58">
        <v>2.2999999999999998</v>
      </c>
      <c r="J342" s="145">
        <v>28000000000</v>
      </c>
      <c r="K342" s="64">
        <v>4</v>
      </c>
      <c r="L342" s="64">
        <v>6.02</v>
      </c>
      <c r="M342" s="64">
        <v>5.5</v>
      </c>
      <c r="N342" s="57">
        <v>60000000000</v>
      </c>
    </row>
    <row r="343" spans="1:14" x14ac:dyDescent="0.25">
      <c r="A343" s="70" t="s">
        <v>218</v>
      </c>
      <c r="B343" s="56">
        <v>44992</v>
      </c>
      <c r="C343" s="22" t="s">
        <v>349</v>
      </c>
      <c r="D343" s="22" t="s">
        <v>17</v>
      </c>
      <c r="E343" s="55">
        <v>364</v>
      </c>
      <c r="F343" s="56">
        <v>44994</v>
      </c>
      <c r="G343" s="77">
        <v>45356</v>
      </c>
      <c r="H343" s="57">
        <v>30000000000</v>
      </c>
      <c r="I343" s="64">
        <v>2.5</v>
      </c>
      <c r="J343" s="146"/>
      <c r="K343" s="64"/>
      <c r="L343" s="64"/>
      <c r="M343" s="64"/>
      <c r="N343" s="63"/>
    </row>
    <row r="344" spans="1:14" x14ac:dyDescent="0.25">
      <c r="A344" s="70" t="s">
        <v>219</v>
      </c>
      <c r="B344" s="56">
        <v>45006</v>
      </c>
      <c r="C344" s="22" t="s">
        <v>349</v>
      </c>
      <c r="D344" s="22" t="s">
        <v>17</v>
      </c>
      <c r="E344" s="55">
        <v>91</v>
      </c>
      <c r="F344" s="56">
        <v>45008</v>
      </c>
      <c r="G344" s="77">
        <v>45097</v>
      </c>
      <c r="H344" s="57">
        <v>60000000000</v>
      </c>
      <c r="I344" s="58">
        <v>2.1</v>
      </c>
      <c r="J344" s="147">
        <v>47000000000</v>
      </c>
      <c r="K344" s="58">
        <v>5.35</v>
      </c>
      <c r="L344" s="58">
        <v>6.01</v>
      </c>
      <c r="M344" s="58">
        <v>5.35</v>
      </c>
      <c r="N344" s="57">
        <v>47000000000</v>
      </c>
    </row>
    <row r="345" spans="1:14" x14ac:dyDescent="0.25">
      <c r="A345" s="70" t="s">
        <v>219</v>
      </c>
      <c r="B345" s="56">
        <v>45006</v>
      </c>
      <c r="C345" s="22" t="s">
        <v>349</v>
      </c>
      <c r="D345" s="22" t="s">
        <v>17</v>
      </c>
      <c r="E345" s="55">
        <v>182</v>
      </c>
      <c r="F345" s="56">
        <v>45008</v>
      </c>
      <c r="G345" s="77">
        <v>45188</v>
      </c>
      <c r="H345" s="57">
        <v>95000000000</v>
      </c>
      <c r="I345" s="58">
        <v>2.2999999999999998</v>
      </c>
      <c r="J345" s="145">
        <v>197000000000</v>
      </c>
      <c r="K345" s="64">
        <v>5.0999999999999996</v>
      </c>
      <c r="L345" s="64">
        <v>6.05</v>
      </c>
      <c r="M345" s="64">
        <v>6.02</v>
      </c>
      <c r="N345" s="57">
        <v>95000000000</v>
      </c>
    </row>
    <row r="346" spans="1:14" x14ac:dyDescent="0.25">
      <c r="A346" s="70" t="s">
        <v>219</v>
      </c>
      <c r="B346" s="56">
        <v>45006</v>
      </c>
      <c r="C346" s="22" t="s">
        <v>349</v>
      </c>
      <c r="D346" s="22" t="s">
        <v>17</v>
      </c>
      <c r="E346" s="55">
        <v>364</v>
      </c>
      <c r="F346" s="56">
        <v>45008</v>
      </c>
      <c r="G346" s="77">
        <v>45370</v>
      </c>
      <c r="H346" s="57">
        <v>10000000000</v>
      </c>
      <c r="I346" s="64">
        <v>2.5</v>
      </c>
      <c r="J346" s="146"/>
      <c r="K346" s="64"/>
      <c r="L346" s="64"/>
      <c r="M346" s="64"/>
      <c r="N346" s="63"/>
    </row>
    <row r="347" spans="1:14" x14ac:dyDescent="0.25">
      <c r="A347" s="70" t="s">
        <v>220</v>
      </c>
      <c r="B347" s="56">
        <v>45020</v>
      </c>
      <c r="C347" s="22" t="s">
        <v>349</v>
      </c>
      <c r="D347" s="22" t="s">
        <v>17</v>
      </c>
      <c r="E347" s="55">
        <v>91</v>
      </c>
      <c r="F347" s="56">
        <v>45022</v>
      </c>
      <c r="G347" s="77">
        <v>45111</v>
      </c>
      <c r="H347" s="57">
        <v>50000000000</v>
      </c>
      <c r="I347" s="58">
        <v>2.1</v>
      </c>
      <c r="J347" s="147">
        <v>112000000000</v>
      </c>
      <c r="K347" s="58">
        <v>3</v>
      </c>
      <c r="L347" s="58">
        <v>6.5</v>
      </c>
      <c r="M347" s="58">
        <v>6.01</v>
      </c>
      <c r="N347" s="57">
        <v>50000000000</v>
      </c>
    </row>
    <row r="348" spans="1:14" x14ac:dyDescent="0.25">
      <c r="A348" s="70" t="s">
        <v>220</v>
      </c>
      <c r="B348" s="56">
        <v>45020</v>
      </c>
      <c r="C348" s="22" t="s">
        <v>349</v>
      </c>
      <c r="D348" s="22" t="s">
        <v>17</v>
      </c>
      <c r="E348" s="55">
        <v>182</v>
      </c>
      <c r="F348" s="56">
        <v>45022</v>
      </c>
      <c r="G348" s="77">
        <v>45202</v>
      </c>
      <c r="H348" s="57">
        <v>110000000000</v>
      </c>
      <c r="I348" s="58">
        <v>2.2999999999999998</v>
      </c>
      <c r="J348" s="145">
        <v>181800000000</v>
      </c>
      <c r="K348" s="64">
        <v>3.5000000000000004</v>
      </c>
      <c r="L348" s="64">
        <v>6.5</v>
      </c>
      <c r="M348" s="64">
        <v>6.0600000000000005</v>
      </c>
      <c r="N348" s="57">
        <v>110000000000</v>
      </c>
    </row>
    <row r="349" spans="1:14" x14ac:dyDescent="0.25">
      <c r="A349" s="70" t="s">
        <v>220</v>
      </c>
      <c r="B349" s="56">
        <v>45020</v>
      </c>
      <c r="C349" s="22" t="s">
        <v>349</v>
      </c>
      <c r="D349" s="22" t="s">
        <v>17</v>
      </c>
      <c r="E349" s="55">
        <v>364</v>
      </c>
      <c r="F349" s="56">
        <v>45022</v>
      </c>
      <c r="G349" s="77">
        <v>45384</v>
      </c>
      <c r="H349" s="57">
        <v>5000000000</v>
      </c>
      <c r="I349" s="64">
        <v>2.5</v>
      </c>
      <c r="J349" s="146"/>
      <c r="K349" s="64"/>
      <c r="L349" s="64"/>
      <c r="M349" s="64"/>
      <c r="N349" s="63"/>
    </row>
    <row r="350" spans="1:14" x14ac:dyDescent="0.25">
      <c r="A350" s="70" t="s">
        <v>221</v>
      </c>
      <c r="B350" s="56">
        <v>45041</v>
      </c>
      <c r="C350" s="22" t="s">
        <v>349</v>
      </c>
      <c r="D350" s="22" t="s">
        <v>17</v>
      </c>
      <c r="E350" s="55">
        <v>91</v>
      </c>
      <c r="F350" s="56">
        <v>45043</v>
      </c>
      <c r="G350" s="77">
        <v>45132</v>
      </c>
      <c r="H350" s="57">
        <v>50000000000</v>
      </c>
      <c r="I350" s="58">
        <v>2.1</v>
      </c>
      <c r="J350" s="147">
        <v>95500000000</v>
      </c>
      <c r="K350" s="58">
        <v>3.8</v>
      </c>
      <c r="L350" s="58">
        <v>6.36</v>
      </c>
      <c r="M350" s="58">
        <v>6.01</v>
      </c>
      <c r="N350" s="57">
        <v>50000000000</v>
      </c>
    </row>
    <row r="351" spans="1:14" x14ac:dyDescent="0.25">
      <c r="A351" s="70" t="s">
        <v>221</v>
      </c>
      <c r="B351" s="56">
        <v>45041</v>
      </c>
      <c r="C351" s="22" t="s">
        <v>349</v>
      </c>
      <c r="D351" s="22" t="s">
        <v>17</v>
      </c>
      <c r="E351" s="55">
        <v>182</v>
      </c>
      <c r="F351" s="56">
        <v>45043</v>
      </c>
      <c r="G351" s="77">
        <v>45223</v>
      </c>
      <c r="H351" s="57">
        <v>110000000000</v>
      </c>
      <c r="I351" s="58">
        <v>2.2999999999999998</v>
      </c>
      <c r="J351" s="145">
        <v>131200000000</v>
      </c>
      <c r="K351" s="64">
        <v>3.8</v>
      </c>
      <c r="L351" s="64">
        <v>6.5100000000000007</v>
      </c>
      <c r="M351" s="64">
        <v>6.0600000000000005</v>
      </c>
      <c r="N351" s="57">
        <v>110000000000</v>
      </c>
    </row>
    <row r="352" spans="1:14" x14ac:dyDescent="0.25">
      <c r="A352" s="70" t="s">
        <v>221</v>
      </c>
      <c r="B352" s="56">
        <v>45041</v>
      </c>
      <c r="C352" s="22" t="s">
        <v>349</v>
      </c>
      <c r="D352" s="22" t="s">
        <v>17</v>
      </c>
      <c r="E352" s="55">
        <v>364</v>
      </c>
      <c r="F352" s="56">
        <v>45043</v>
      </c>
      <c r="G352" s="77">
        <v>45405</v>
      </c>
      <c r="H352" s="57">
        <v>5000000000</v>
      </c>
      <c r="I352" s="64">
        <v>2.5</v>
      </c>
      <c r="J352" s="145">
        <v>8000000000</v>
      </c>
      <c r="K352" s="64">
        <v>2.5100000000000002</v>
      </c>
      <c r="L352" s="64">
        <v>3.51</v>
      </c>
      <c r="M352" s="64">
        <v>2.5100000000000002</v>
      </c>
      <c r="N352" s="57">
        <v>5000000000</v>
      </c>
    </row>
    <row r="353" spans="1:14" x14ac:dyDescent="0.25">
      <c r="A353" s="70" t="s">
        <v>222</v>
      </c>
      <c r="B353" s="56">
        <v>45055</v>
      </c>
      <c r="C353" s="22" t="s">
        <v>349</v>
      </c>
      <c r="D353" s="22" t="s">
        <v>17</v>
      </c>
      <c r="E353" s="55">
        <v>91</v>
      </c>
      <c r="F353" s="56">
        <v>45057</v>
      </c>
      <c r="G353" s="77">
        <v>45146</v>
      </c>
      <c r="H353" s="57">
        <v>60000000000</v>
      </c>
      <c r="I353" s="58">
        <v>2.1</v>
      </c>
      <c r="J353" s="147">
        <v>73000000000</v>
      </c>
      <c r="K353" s="58">
        <v>2.5100000000000002</v>
      </c>
      <c r="L353" s="58">
        <v>6.36</v>
      </c>
      <c r="M353" s="58">
        <v>3.8</v>
      </c>
      <c r="N353" s="57">
        <v>60000000000</v>
      </c>
    </row>
    <row r="354" spans="1:14" x14ac:dyDescent="0.25">
      <c r="A354" s="70" t="s">
        <v>222</v>
      </c>
      <c r="B354" s="56">
        <v>45055</v>
      </c>
      <c r="C354" s="22" t="s">
        <v>349</v>
      </c>
      <c r="D354" s="22" t="s">
        <v>17</v>
      </c>
      <c r="E354" s="55">
        <v>182</v>
      </c>
      <c r="F354" s="56">
        <v>45057</v>
      </c>
      <c r="G354" s="77">
        <v>45237</v>
      </c>
      <c r="H354" s="57">
        <v>100000000000</v>
      </c>
      <c r="I354" s="58">
        <v>2.2999999999999998</v>
      </c>
      <c r="J354" s="145">
        <v>127200000000</v>
      </c>
      <c r="K354" s="64">
        <v>2.6</v>
      </c>
      <c r="L354" s="64">
        <v>6.5100000000000007</v>
      </c>
      <c r="M354" s="64">
        <v>6.0600000000000005</v>
      </c>
      <c r="N354" s="57">
        <v>100000000000</v>
      </c>
    </row>
    <row r="355" spans="1:14" x14ac:dyDescent="0.25">
      <c r="A355" s="70" t="s">
        <v>222</v>
      </c>
      <c r="B355" s="56">
        <v>45055</v>
      </c>
      <c r="C355" s="22" t="s">
        <v>349</v>
      </c>
      <c r="D355" s="22" t="s">
        <v>17</v>
      </c>
      <c r="E355" s="55">
        <v>364</v>
      </c>
      <c r="F355" s="56">
        <v>45057</v>
      </c>
      <c r="G355" s="77">
        <v>45419</v>
      </c>
      <c r="H355" s="57">
        <v>5000000000</v>
      </c>
      <c r="I355" s="64">
        <v>2.5</v>
      </c>
      <c r="J355" s="145">
        <v>14500000000</v>
      </c>
      <c r="K355" s="64">
        <v>2.5100000000000002</v>
      </c>
      <c r="L355" s="64">
        <v>6.5100000000000007</v>
      </c>
      <c r="M355" s="64">
        <v>6.5100000000000007</v>
      </c>
      <c r="N355" s="57">
        <v>5000000000</v>
      </c>
    </row>
    <row r="356" spans="1:14" x14ac:dyDescent="0.25">
      <c r="A356" s="70" t="s">
        <v>223</v>
      </c>
      <c r="B356" s="56">
        <v>45069</v>
      </c>
      <c r="C356" s="22" t="s">
        <v>349</v>
      </c>
      <c r="D356" s="22" t="s">
        <v>17</v>
      </c>
      <c r="E356" s="55">
        <v>91</v>
      </c>
      <c r="F356" s="56">
        <v>45071</v>
      </c>
      <c r="G356" s="77">
        <v>45160</v>
      </c>
      <c r="H356" s="57">
        <v>25000000000</v>
      </c>
      <c r="I356" s="58">
        <v>2.1</v>
      </c>
      <c r="J356" s="147">
        <v>76200000000</v>
      </c>
      <c r="K356" s="58">
        <v>2.56</v>
      </c>
      <c r="L356" s="58">
        <v>6.0600000000000005</v>
      </c>
      <c r="M356" s="58">
        <v>4</v>
      </c>
      <c r="N356" s="57">
        <v>25000000000</v>
      </c>
    </row>
    <row r="357" spans="1:14" x14ac:dyDescent="0.25">
      <c r="A357" s="70" t="s">
        <v>223</v>
      </c>
      <c r="B357" s="56">
        <v>45069</v>
      </c>
      <c r="C357" s="22" t="s">
        <v>349</v>
      </c>
      <c r="D357" s="22" t="s">
        <v>17</v>
      </c>
      <c r="E357" s="55">
        <v>182</v>
      </c>
      <c r="F357" s="56">
        <v>45071</v>
      </c>
      <c r="G357" s="77">
        <v>45251</v>
      </c>
      <c r="H357" s="57">
        <v>80000000000</v>
      </c>
      <c r="I357" s="58">
        <v>2.2999999999999998</v>
      </c>
      <c r="J357" s="145">
        <v>144200000000</v>
      </c>
      <c r="K357" s="64">
        <v>2.69</v>
      </c>
      <c r="L357" s="64">
        <v>6.5100000000000007</v>
      </c>
      <c r="M357" s="64">
        <v>6.0600000000000005</v>
      </c>
      <c r="N357" s="57">
        <v>80000000000</v>
      </c>
    </row>
    <row r="358" spans="1:14" x14ac:dyDescent="0.25">
      <c r="A358" s="70" t="s">
        <v>223</v>
      </c>
      <c r="B358" s="56">
        <v>45069</v>
      </c>
      <c r="C358" s="22" t="s">
        <v>349</v>
      </c>
      <c r="D358" s="22" t="s">
        <v>17</v>
      </c>
      <c r="E358" s="55">
        <v>364</v>
      </c>
      <c r="F358" s="56">
        <v>45071</v>
      </c>
      <c r="G358" s="77">
        <v>45433</v>
      </c>
      <c r="H358" s="57">
        <v>20000000000</v>
      </c>
      <c r="I358" s="64">
        <v>2.5</v>
      </c>
      <c r="J358" s="145">
        <v>30000000000</v>
      </c>
      <c r="K358" s="64">
        <v>2.71</v>
      </c>
      <c r="L358" s="64">
        <v>6.5100000000000007</v>
      </c>
      <c r="M358" s="64">
        <v>6.5100000000000007</v>
      </c>
      <c r="N358" s="57">
        <v>20000000000</v>
      </c>
    </row>
    <row r="359" spans="1:14" x14ac:dyDescent="0.25">
      <c r="A359" s="70" t="s">
        <v>224</v>
      </c>
      <c r="B359" s="56">
        <v>45083</v>
      </c>
      <c r="C359" s="22" t="s">
        <v>349</v>
      </c>
      <c r="D359" s="22" t="s">
        <v>17</v>
      </c>
      <c r="E359" s="55">
        <v>91</v>
      </c>
      <c r="F359" s="56">
        <v>45085</v>
      </c>
      <c r="G359" s="77">
        <v>45174</v>
      </c>
      <c r="H359" s="57">
        <v>20000000000</v>
      </c>
      <c r="I359" s="58">
        <v>2.1</v>
      </c>
      <c r="J359" s="147">
        <v>76200000000</v>
      </c>
      <c r="K359" s="58">
        <v>3.95</v>
      </c>
      <c r="L359" s="58">
        <v>6.01</v>
      </c>
      <c r="M359" s="58">
        <v>5.75</v>
      </c>
      <c r="N359" s="57">
        <v>20000000000</v>
      </c>
    </row>
    <row r="360" spans="1:14" x14ac:dyDescent="0.25">
      <c r="A360" s="70" t="s">
        <v>224</v>
      </c>
      <c r="B360" s="56">
        <v>45083</v>
      </c>
      <c r="C360" s="22" t="s">
        <v>349</v>
      </c>
      <c r="D360" s="22" t="s">
        <v>17</v>
      </c>
      <c r="E360" s="55">
        <v>182</v>
      </c>
      <c r="F360" s="56">
        <v>45085</v>
      </c>
      <c r="G360" s="77">
        <v>45265</v>
      </c>
      <c r="H360" s="57">
        <v>80000000000</v>
      </c>
      <c r="I360" s="58">
        <v>2.2999999999999998</v>
      </c>
      <c r="J360" s="145">
        <v>108200000000</v>
      </c>
      <c r="K360" s="64">
        <v>2.85</v>
      </c>
      <c r="L360" s="64">
        <v>6.5500000000000007</v>
      </c>
      <c r="M360" s="64">
        <v>6.5100000000000007</v>
      </c>
      <c r="N360" s="57">
        <v>80000000000</v>
      </c>
    </row>
    <row r="361" spans="1:14" x14ac:dyDescent="0.25">
      <c r="A361" s="70" t="s">
        <v>224</v>
      </c>
      <c r="B361" s="56">
        <v>45083</v>
      </c>
      <c r="C361" s="22" t="s">
        <v>349</v>
      </c>
      <c r="D361" s="22" t="s">
        <v>17</v>
      </c>
      <c r="E361" s="55">
        <v>364</v>
      </c>
      <c r="F361" s="56">
        <v>45085</v>
      </c>
      <c r="G361" s="77">
        <v>45447</v>
      </c>
      <c r="H361" s="57">
        <v>25000000000</v>
      </c>
      <c r="I361" s="64">
        <v>2.5</v>
      </c>
      <c r="J361" s="145">
        <v>30000000000</v>
      </c>
      <c r="K361" s="64">
        <v>2.9000000000000004</v>
      </c>
      <c r="L361" s="64">
        <v>3.1</v>
      </c>
      <c r="M361" s="64">
        <v>2.9000000000000004</v>
      </c>
      <c r="N361" s="57">
        <v>5000000000</v>
      </c>
    </row>
    <row r="362" spans="1:14" x14ac:dyDescent="0.25">
      <c r="A362" s="70" t="s">
        <v>225</v>
      </c>
      <c r="B362" s="56">
        <v>45097</v>
      </c>
      <c r="C362" s="22" t="s">
        <v>349</v>
      </c>
      <c r="D362" s="22" t="s">
        <v>17</v>
      </c>
      <c r="E362" s="55">
        <v>91</v>
      </c>
      <c r="F362" s="56">
        <v>45099</v>
      </c>
      <c r="G362" s="77">
        <v>45188</v>
      </c>
      <c r="H362" s="57">
        <v>20000000000</v>
      </c>
      <c r="I362" s="58">
        <v>2.1</v>
      </c>
      <c r="J362" s="147">
        <v>52200000000</v>
      </c>
      <c r="K362" s="58">
        <v>3.95</v>
      </c>
      <c r="L362" s="58">
        <v>6.1899999999999995</v>
      </c>
      <c r="M362" s="58">
        <v>5.99</v>
      </c>
      <c r="N362" s="57">
        <v>20000000000</v>
      </c>
    </row>
    <row r="363" spans="1:14" x14ac:dyDescent="0.25">
      <c r="A363" s="70" t="s">
        <v>225</v>
      </c>
      <c r="B363" s="56">
        <v>45097</v>
      </c>
      <c r="C363" s="22" t="s">
        <v>349</v>
      </c>
      <c r="D363" s="22" t="s">
        <v>17</v>
      </c>
      <c r="E363" s="55">
        <v>182</v>
      </c>
      <c r="F363" s="56">
        <v>45099</v>
      </c>
      <c r="G363" s="77">
        <v>45279</v>
      </c>
      <c r="H363" s="57">
        <v>70000000000</v>
      </c>
      <c r="I363" s="58">
        <v>2.2999999999999998</v>
      </c>
      <c r="J363" s="145">
        <v>145000000000</v>
      </c>
      <c r="K363" s="64">
        <v>3.95</v>
      </c>
      <c r="L363" s="64">
        <v>6.75</v>
      </c>
      <c r="M363" s="64">
        <v>6.59</v>
      </c>
      <c r="N363" s="57">
        <v>70000000000</v>
      </c>
    </row>
    <row r="364" spans="1:14" x14ac:dyDescent="0.25">
      <c r="A364" s="70" t="s">
        <v>225</v>
      </c>
      <c r="B364" s="56">
        <v>45097</v>
      </c>
      <c r="C364" s="22" t="s">
        <v>349</v>
      </c>
      <c r="D364" s="22" t="s">
        <v>17</v>
      </c>
      <c r="E364" s="55">
        <v>364</v>
      </c>
      <c r="F364" s="56">
        <v>45099</v>
      </c>
      <c r="G364" s="77">
        <v>45461</v>
      </c>
      <c r="H364" s="57">
        <v>20000000000</v>
      </c>
      <c r="I364" s="64">
        <v>2.5</v>
      </c>
      <c r="J364" s="145">
        <v>36000000000</v>
      </c>
      <c r="K364" s="64">
        <v>2.5</v>
      </c>
      <c r="L364" s="64">
        <v>3</v>
      </c>
      <c r="M364" s="64">
        <v>2.5499999999999998</v>
      </c>
      <c r="N364" s="57">
        <v>20000000000</v>
      </c>
    </row>
    <row r="365" spans="1:14" x14ac:dyDescent="0.25">
      <c r="A365" s="70" t="s">
        <v>226</v>
      </c>
      <c r="B365" s="56">
        <v>45111</v>
      </c>
      <c r="C365" s="22" t="s">
        <v>349</v>
      </c>
      <c r="D365" s="22" t="s">
        <v>17</v>
      </c>
      <c r="E365" s="55">
        <v>91</v>
      </c>
      <c r="F365" s="56">
        <v>45113</v>
      </c>
      <c r="G365" s="77">
        <v>45202</v>
      </c>
      <c r="H365" s="57">
        <v>15000000000</v>
      </c>
      <c r="I365" s="58">
        <v>2.1</v>
      </c>
      <c r="J365" s="147">
        <v>18200000000</v>
      </c>
      <c r="K365" s="58">
        <v>3.95</v>
      </c>
      <c r="L365" s="58">
        <v>6.1899999999999995</v>
      </c>
      <c r="M365" s="58">
        <v>6.05</v>
      </c>
      <c r="N365" s="57">
        <v>15000000000</v>
      </c>
    </row>
    <row r="366" spans="1:14" x14ac:dyDescent="0.25">
      <c r="A366" s="70" t="s">
        <v>226</v>
      </c>
      <c r="B366" s="56">
        <v>45111</v>
      </c>
      <c r="C366" s="22" t="s">
        <v>349</v>
      </c>
      <c r="D366" s="22" t="s">
        <v>17</v>
      </c>
      <c r="E366" s="55">
        <v>182</v>
      </c>
      <c r="F366" s="56">
        <v>45113</v>
      </c>
      <c r="G366" s="77">
        <v>45293</v>
      </c>
      <c r="H366" s="57">
        <v>70000000000</v>
      </c>
      <c r="I366" s="58">
        <v>2.2999999999999998</v>
      </c>
      <c r="J366" s="145">
        <v>85200000000</v>
      </c>
      <c r="K366" s="64">
        <v>3.95</v>
      </c>
      <c r="L366" s="64">
        <v>6.77</v>
      </c>
      <c r="M366" s="64">
        <v>4</v>
      </c>
      <c r="N366" s="57">
        <v>70000000000</v>
      </c>
    </row>
    <row r="367" spans="1:14" x14ac:dyDescent="0.25">
      <c r="A367" s="70" t="s">
        <v>226</v>
      </c>
      <c r="B367" s="56">
        <v>45111</v>
      </c>
      <c r="C367" s="22" t="s">
        <v>349</v>
      </c>
      <c r="D367" s="22" t="s">
        <v>17</v>
      </c>
      <c r="E367" s="55">
        <v>364</v>
      </c>
      <c r="F367" s="56">
        <v>45113</v>
      </c>
      <c r="G367" s="77">
        <v>45475</v>
      </c>
      <c r="H367" s="57">
        <v>15000000000</v>
      </c>
      <c r="I367" s="64">
        <v>2.5</v>
      </c>
      <c r="J367" s="145">
        <v>15000000000</v>
      </c>
      <c r="K367" s="64">
        <v>2.5499999999999998</v>
      </c>
      <c r="L367" s="64">
        <v>2.5499999999999998</v>
      </c>
      <c r="M367" s="64">
        <v>2.5499999999999998</v>
      </c>
      <c r="N367" s="57">
        <v>15000000000</v>
      </c>
    </row>
    <row r="368" spans="1:14" x14ac:dyDescent="0.25">
      <c r="A368" s="70" t="s">
        <v>227</v>
      </c>
      <c r="B368" s="56">
        <v>45132</v>
      </c>
      <c r="C368" s="22" t="s">
        <v>349</v>
      </c>
      <c r="D368" s="22" t="s">
        <v>17</v>
      </c>
      <c r="E368" s="55">
        <v>91</v>
      </c>
      <c r="F368" s="56">
        <v>45134</v>
      </c>
      <c r="G368" s="77">
        <v>45223</v>
      </c>
      <c r="H368" s="57">
        <v>15000000000</v>
      </c>
      <c r="I368" s="58">
        <v>2.1</v>
      </c>
      <c r="J368" s="147">
        <v>9200000000</v>
      </c>
      <c r="K368" s="58">
        <v>4.2</v>
      </c>
      <c r="L368" s="58">
        <v>5.75</v>
      </c>
      <c r="M368" s="58">
        <v>4.2</v>
      </c>
      <c r="N368" s="57">
        <v>9200000000</v>
      </c>
    </row>
    <row r="369" spans="1:14" x14ac:dyDescent="0.25">
      <c r="A369" s="70" t="s">
        <v>227</v>
      </c>
      <c r="B369" s="56">
        <v>45132</v>
      </c>
      <c r="C369" s="22" t="s">
        <v>349</v>
      </c>
      <c r="D369" s="22" t="s">
        <v>17</v>
      </c>
      <c r="E369" s="55">
        <v>182</v>
      </c>
      <c r="F369" s="56">
        <v>45134</v>
      </c>
      <c r="G369" s="77">
        <v>45314</v>
      </c>
      <c r="H369" s="57">
        <v>60000000000</v>
      </c>
      <c r="I369" s="58">
        <v>2.2999999999999998</v>
      </c>
      <c r="J369" s="145">
        <v>84200000000</v>
      </c>
      <c r="K369" s="64">
        <v>2.5499999999999998</v>
      </c>
      <c r="L369" s="64">
        <v>6.77</v>
      </c>
      <c r="M369" s="64">
        <v>5.25</v>
      </c>
      <c r="N369" s="57">
        <v>60000000000</v>
      </c>
    </row>
    <row r="370" spans="1:14" x14ac:dyDescent="0.25">
      <c r="A370" s="70" t="s">
        <v>227</v>
      </c>
      <c r="B370" s="56">
        <v>45132</v>
      </c>
      <c r="C370" s="22" t="s">
        <v>349</v>
      </c>
      <c r="D370" s="22" t="s">
        <v>17</v>
      </c>
      <c r="E370" s="55">
        <v>364</v>
      </c>
      <c r="F370" s="56">
        <v>45134</v>
      </c>
      <c r="G370" s="77">
        <v>45496</v>
      </c>
      <c r="H370" s="57">
        <v>15000000000</v>
      </c>
      <c r="I370" s="64">
        <v>2.5</v>
      </c>
      <c r="J370" s="145">
        <v>15000000000</v>
      </c>
      <c r="K370" s="64">
        <v>2.5499999999999998</v>
      </c>
      <c r="L370" s="64">
        <v>2.5499999999999998</v>
      </c>
      <c r="M370" s="64">
        <v>2.5499999999999998</v>
      </c>
      <c r="N370" s="57">
        <v>15000000000</v>
      </c>
    </row>
    <row r="371" spans="1:14" x14ac:dyDescent="0.25">
      <c r="A371" s="70" t="s">
        <v>228</v>
      </c>
      <c r="B371" s="56">
        <v>45139</v>
      </c>
      <c r="C371" s="22" t="s">
        <v>349</v>
      </c>
      <c r="D371" s="22" t="s">
        <v>17</v>
      </c>
      <c r="E371" s="55">
        <v>7</v>
      </c>
      <c r="F371" s="56">
        <v>45141</v>
      </c>
      <c r="G371" s="77">
        <v>45146</v>
      </c>
      <c r="H371" s="57">
        <v>10000000000</v>
      </c>
      <c r="I371" s="58">
        <v>2</v>
      </c>
      <c r="J371" s="146"/>
      <c r="K371" s="58"/>
      <c r="L371" s="58"/>
      <c r="M371" s="58"/>
      <c r="N371" s="63"/>
    </row>
    <row r="372" spans="1:14" x14ac:dyDescent="0.25">
      <c r="A372" s="70" t="s">
        <v>229</v>
      </c>
      <c r="B372" s="56">
        <v>45148</v>
      </c>
      <c r="C372" s="22" t="s">
        <v>349</v>
      </c>
      <c r="D372" s="22" t="s">
        <v>17</v>
      </c>
      <c r="E372" s="55">
        <v>91</v>
      </c>
      <c r="F372" s="56">
        <v>45150</v>
      </c>
      <c r="G372" s="77">
        <v>45239</v>
      </c>
      <c r="H372" s="57">
        <v>15000000000</v>
      </c>
      <c r="I372" s="58">
        <v>2.1</v>
      </c>
      <c r="J372" s="147">
        <v>20200000000</v>
      </c>
      <c r="K372" s="58">
        <v>5</v>
      </c>
      <c r="L372" s="58">
        <v>5.8500000000000005</v>
      </c>
      <c r="M372" s="58">
        <v>5.25</v>
      </c>
      <c r="N372" s="57">
        <v>15000000000</v>
      </c>
    </row>
    <row r="373" spans="1:14" x14ac:dyDescent="0.25">
      <c r="A373" s="70" t="s">
        <v>229</v>
      </c>
      <c r="B373" s="56">
        <v>45148</v>
      </c>
      <c r="C373" s="22" t="s">
        <v>349</v>
      </c>
      <c r="D373" s="22" t="s">
        <v>17</v>
      </c>
      <c r="E373" s="55">
        <v>182</v>
      </c>
      <c r="F373" s="56">
        <v>45150</v>
      </c>
      <c r="G373" s="77">
        <v>45330</v>
      </c>
      <c r="H373" s="57">
        <v>60000000000</v>
      </c>
      <c r="I373" s="58">
        <v>2.2999999999999998</v>
      </c>
      <c r="J373" s="145">
        <v>122400000000</v>
      </c>
      <c r="K373" s="58">
        <v>2.5499999999999998</v>
      </c>
      <c r="L373" s="64">
        <v>6.77</v>
      </c>
      <c r="M373" s="58">
        <v>6</v>
      </c>
      <c r="N373" s="57">
        <v>60000000000</v>
      </c>
    </row>
    <row r="374" spans="1:14" x14ac:dyDescent="0.25">
      <c r="A374" s="70" t="s">
        <v>229</v>
      </c>
      <c r="B374" s="56">
        <v>45148</v>
      </c>
      <c r="C374" s="22" t="s">
        <v>349</v>
      </c>
      <c r="D374" s="22" t="s">
        <v>17</v>
      </c>
      <c r="E374" s="55">
        <v>364</v>
      </c>
      <c r="F374" s="56">
        <v>45150</v>
      </c>
      <c r="G374" s="77">
        <v>45512</v>
      </c>
      <c r="H374" s="60">
        <v>15000000000</v>
      </c>
      <c r="I374" s="64">
        <v>2.5</v>
      </c>
      <c r="J374" s="143">
        <v>10000000000</v>
      </c>
      <c r="K374" s="61">
        <v>2.5499999999999998</v>
      </c>
      <c r="L374" s="61">
        <v>2.5499999999999998</v>
      </c>
      <c r="M374" s="61">
        <v>2.5499999999999998</v>
      </c>
      <c r="N374" s="60">
        <v>10000000000</v>
      </c>
    </row>
    <row r="375" spans="1:14" x14ac:dyDescent="0.25">
      <c r="A375" s="70" t="s">
        <v>230</v>
      </c>
      <c r="B375" s="72">
        <v>45153</v>
      </c>
      <c r="C375" s="22" t="s">
        <v>349</v>
      </c>
      <c r="D375" s="22" t="s">
        <v>17</v>
      </c>
      <c r="E375" s="55">
        <v>7</v>
      </c>
      <c r="F375" s="56">
        <v>45155</v>
      </c>
      <c r="G375" s="77">
        <v>45160</v>
      </c>
      <c r="H375" s="60">
        <v>20000000000</v>
      </c>
      <c r="I375" s="58">
        <v>1.7500000000000002</v>
      </c>
      <c r="J375" s="143">
        <v>5000000000</v>
      </c>
      <c r="K375" s="61">
        <v>2.5499999999999998</v>
      </c>
      <c r="L375" s="61">
        <v>2.5499999999999998</v>
      </c>
      <c r="M375" s="61">
        <v>2.5499999999999998</v>
      </c>
      <c r="N375" s="60">
        <v>5000000000</v>
      </c>
    </row>
    <row r="376" spans="1:14" x14ac:dyDescent="0.25">
      <c r="A376" s="70" t="s">
        <v>231</v>
      </c>
      <c r="B376" s="72">
        <v>45160</v>
      </c>
      <c r="C376" s="22" t="s">
        <v>349</v>
      </c>
      <c r="D376" s="22" t="s">
        <v>17</v>
      </c>
      <c r="E376" s="55">
        <v>7</v>
      </c>
      <c r="F376" s="56">
        <v>45162</v>
      </c>
      <c r="G376" s="77">
        <v>45167</v>
      </c>
      <c r="H376" s="60">
        <v>20000000000</v>
      </c>
      <c r="I376" s="68">
        <v>1.7500000000000002</v>
      </c>
      <c r="J376" s="143">
        <v>5000000000</v>
      </c>
      <c r="K376" s="68">
        <v>2</v>
      </c>
      <c r="L376" s="68">
        <v>2</v>
      </c>
      <c r="M376" s="68">
        <v>2</v>
      </c>
      <c r="N376" s="60">
        <v>5000000000</v>
      </c>
    </row>
    <row r="377" spans="1:14" x14ac:dyDescent="0.25">
      <c r="A377" s="70" t="s">
        <v>232</v>
      </c>
      <c r="B377" s="72">
        <v>45160</v>
      </c>
      <c r="C377" s="22" t="s">
        <v>349</v>
      </c>
      <c r="D377" s="22" t="s">
        <v>17</v>
      </c>
      <c r="E377" s="55">
        <v>91</v>
      </c>
      <c r="F377" s="56">
        <v>45162</v>
      </c>
      <c r="G377" s="77">
        <v>45251</v>
      </c>
      <c r="H377" s="57">
        <v>15000000000</v>
      </c>
      <c r="I377" s="58">
        <v>2.1</v>
      </c>
      <c r="J377" s="147">
        <v>15000000000</v>
      </c>
      <c r="K377" s="58">
        <v>5.3</v>
      </c>
      <c r="L377" s="58">
        <v>5.5</v>
      </c>
      <c r="M377" s="58">
        <v>5.3</v>
      </c>
      <c r="N377" s="57">
        <v>15000000000</v>
      </c>
    </row>
    <row r="378" spans="1:14" x14ac:dyDescent="0.25">
      <c r="A378" s="70" t="s">
        <v>232</v>
      </c>
      <c r="B378" s="72">
        <v>45160</v>
      </c>
      <c r="C378" s="22" t="s">
        <v>349</v>
      </c>
      <c r="D378" s="22" t="s">
        <v>17</v>
      </c>
      <c r="E378" s="55">
        <v>182</v>
      </c>
      <c r="F378" s="56">
        <v>45162</v>
      </c>
      <c r="G378" s="77">
        <v>45342</v>
      </c>
      <c r="H378" s="57">
        <v>60000000000</v>
      </c>
      <c r="I378" s="58">
        <v>2.2999999999999998</v>
      </c>
      <c r="J378" s="145">
        <v>44000000000</v>
      </c>
      <c r="K378" s="64">
        <v>5.5</v>
      </c>
      <c r="L378" s="64">
        <v>6.77</v>
      </c>
      <c r="M378" s="64">
        <v>5.5</v>
      </c>
      <c r="N378" s="57">
        <v>44000000000</v>
      </c>
    </row>
    <row r="379" spans="1:14" x14ac:dyDescent="0.25">
      <c r="A379" s="70" t="s">
        <v>232</v>
      </c>
      <c r="B379" s="72">
        <v>45160</v>
      </c>
      <c r="C379" s="22" t="s">
        <v>349</v>
      </c>
      <c r="D379" s="22" t="s">
        <v>17</v>
      </c>
      <c r="E379" s="55">
        <v>364</v>
      </c>
      <c r="F379" s="56">
        <v>45162</v>
      </c>
      <c r="G379" s="77">
        <v>45524</v>
      </c>
      <c r="H379" s="57">
        <v>15000000000</v>
      </c>
      <c r="I379" s="64">
        <v>2.5</v>
      </c>
      <c r="J379" s="146"/>
      <c r="K379" s="64"/>
      <c r="L379" s="64"/>
      <c r="M379" s="64"/>
      <c r="N379" s="63"/>
    </row>
    <row r="380" spans="1:14" x14ac:dyDescent="0.25">
      <c r="A380" s="70" t="s">
        <v>233</v>
      </c>
      <c r="B380" s="72">
        <v>45167</v>
      </c>
      <c r="C380" s="22" t="s">
        <v>349</v>
      </c>
      <c r="D380" s="22" t="s">
        <v>17</v>
      </c>
      <c r="E380" s="55">
        <v>7</v>
      </c>
      <c r="F380" s="56">
        <v>45169</v>
      </c>
      <c r="G380" s="77">
        <v>45174</v>
      </c>
      <c r="H380" s="60">
        <v>5000000000</v>
      </c>
      <c r="I380" s="68">
        <v>1.7500000000000002</v>
      </c>
      <c r="J380" s="149"/>
      <c r="K380" s="68"/>
      <c r="L380" s="68"/>
      <c r="M380" s="68"/>
      <c r="N380" s="69"/>
    </row>
    <row r="381" spans="1:14" x14ac:dyDescent="0.25">
      <c r="A381" s="70" t="s">
        <v>234</v>
      </c>
      <c r="B381" s="56">
        <v>45174</v>
      </c>
      <c r="C381" s="22" t="s">
        <v>349</v>
      </c>
      <c r="D381" s="22" t="s">
        <v>17</v>
      </c>
      <c r="E381" s="55">
        <v>7</v>
      </c>
      <c r="F381" s="56">
        <v>45176</v>
      </c>
      <c r="G381" s="77">
        <v>45181</v>
      </c>
      <c r="H381" s="57">
        <v>5000000000</v>
      </c>
      <c r="I381" s="64">
        <v>1.7500000000000002</v>
      </c>
      <c r="J381" s="145">
        <v>5000000000</v>
      </c>
      <c r="K381" s="64">
        <v>2.1</v>
      </c>
      <c r="L381" s="64">
        <v>2.1</v>
      </c>
      <c r="M381" s="64">
        <v>2.1</v>
      </c>
      <c r="N381" s="57">
        <v>5000000000</v>
      </c>
    </row>
    <row r="382" spans="1:14" x14ac:dyDescent="0.25">
      <c r="A382" s="70" t="s">
        <v>235</v>
      </c>
      <c r="B382" s="56">
        <v>45174</v>
      </c>
      <c r="C382" s="22" t="s">
        <v>349</v>
      </c>
      <c r="D382" s="22" t="s">
        <v>17</v>
      </c>
      <c r="E382" s="55">
        <v>91</v>
      </c>
      <c r="F382" s="56">
        <v>45176</v>
      </c>
      <c r="G382" s="77">
        <v>45265</v>
      </c>
      <c r="H382" s="57">
        <v>10000000000</v>
      </c>
      <c r="I382" s="58">
        <v>2.1</v>
      </c>
      <c r="J382" s="147">
        <v>10000000000</v>
      </c>
      <c r="K382" s="58">
        <v>5.3</v>
      </c>
      <c r="L382" s="58">
        <v>5.3</v>
      </c>
      <c r="M382" s="58">
        <v>5.3</v>
      </c>
      <c r="N382" s="57">
        <v>10000000000</v>
      </c>
    </row>
    <row r="383" spans="1:14" x14ac:dyDescent="0.25">
      <c r="A383" s="70" t="s">
        <v>235</v>
      </c>
      <c r="B383" s="56">
        <v>45174</v>
      </c>
      <c r="C383" s="22" t="s">
        <v>349</v>
      </c>
      <c r="D383" s="22" t="s">
        <v>17</v>
      </c>
      <c r="E383" s="55">
        <v>182</v>
      </c>
      <c r="F383" s="56">
        <v>45176</v>
      </c>
      <c r="G383" s="77">
        <v>45356</v>
      </c>
      <c r="H383" s="57">
        <v>35000000000</v>
      </c>
      <c r="I383" s="58">
        <v>2.2999999999999998</v>
      </c>
      <c r="J383" s="145">
        <v>51000000000</v>
      </c>
      <c r="K383" s="64">
        <v>2.5</v>
      </c>
      <c r="L383" s="64">
        <v>6.05</v>
      </c>
      <c r="M383" s="64">
        <v>2.5</v>
      </c>
      <c r="N383" s="57">
        <v>35000000000</v>
      </c>
    </row>
    <row r="384" spans="1:14" x14ac:dyDescent="0.25">
      <c r="A384" s="70" t="s">
        <v>235</v>
      </c>
      <c r="B384" s="56">
        <v>45174</v>
      </c>
      <c r="C384" s="22" t="s">
        <v>349</v>
      </c>
      <c r="D384" s="22" t="s">
        <v>17</v>
      </c>
      <c r="E384" s="55">
        <v>364</v>
      </c>
      <c r="F384" s="56">
        <v>45176</v>
      </c>
      <c r="G384" s="77">
        <v>45538</v>
      </c>
      <c r="H384" s="57">
        <v>10000000000</v>
      </c>
      <c r="I384" s="64">
        <v>2.5</v>
      </c>
      <c r="J384" s="145">
        <v>8000000000</v>
      </c>
      <c r="K384" s="64">
        <v>2.5</v>
      </c>
      <c r="L384" s="64">
        <v>2.5</v>
      </c>
      <c r="M384" s="64">
        <v>2.5</v>
      </c>
      <c r="N384" s="57">
        <v>8000000000</v>
      </c>
    </row>
    <row r="385" spans="1:14" x14ac:dyDescent="0.25">
      <c r="A385" s="70" t="s">
        <v>236</v>
      </c>
      <c r="B385" s="56">
        <v>45181</v>
      </c>
      <c r="C385" s="22" t="s">
        <v>349</v>
      </c>
      <c r="D385" s="22" t="s">
        <v>17</v>
      </c>
      <c r="E385" s="55">
        <v>7</v>
      </c>
      <c r="F385" s="56">
        <v>45183</v>
      </c>
      <c r="G385" s="77">
        <v>45188</v>
      </c>
      <c r="H385" s="57">
        <v>10000000000</v>
      </c>
      <c r="I385" s="64">
        <v>1.7500000000000002</v>
      </c>
      <c r="J385" s="146"/>
      <c r="K385" s="64"/>
      <c r="L385" s="64"/>
      <c r="M385" s="64"/>
      <c r="N385" s="63"/>
    </row>
    <row r="386" spans="1:14" x14ac:dyDescent="0.25">
      <c r="A386" s="70" t="s">
        <v>236</v>
      </c>
      <c r="B386" s="56">
        <v>45181</v>
      </c>
      <c r="C386" s="22" t="s">
        <v>349</v>
      </c>
      <c r="D386" s="22" t="s">
        <v>17</v>
      </c>
      <c r="E386" s="55">
        <v>91</v>
      </c>
      <c r="F386" s="56">
        <v>45183</v>
      </c>
      <c r="G386" s="77">
        <v>45272</v>
      </c>
      <c r="H386" s="57">
        <v>10000000000</v>
      </c>
      <c r="I386" s="58">
        <v>2.1</v>
      </c>
      <c r="J386" s="144"/>
      <c r="K386" s="58"/>
      <c r="L386" s="58"/>
      <c r="M386" s="58"/>
      <c r="N386" s="63"/>
    </row>
    <row r="387" spans="1:14" x14ac:dyDescent="0.25">
      <c r="A387" s="70" t="s">
        <v>236</v>
      </c>
      <c r="B387" s="56">
        <v>45181</v>
      </c>
      <c r="C387" s="22" t="s">
        <v>349</v>
      </c>
      <c r="D387" s="22" t="s">
        <v>17</v>
      </c>
      <c r="E387" s="55">
        <v>182</v>
      </c>
      <c r="F387" s="56">
        <v>45183</v>
      </c>
      <c r="G387" s="77">
        <v>45363</v>
      </c>
      <c r="H387" s="57">
        <v>35000000000</v>
      </c>
      <c r="I387" s="58">
        <v>2.2999999999999998</v>
      </c>
      <c r="J387" s="145">
        <v>46600000000</v>
      </c>
      <c r="K387" s="64">
        <v>2.35</v>
      </c>
      <c r="L387" s="64">
        <v>6.75</v>
      </c>
      <c r="M387" s="64">
        <v>5.6000000000000005</v>
      </c>
      <c r="N387" s="57">
        <v>35000000000</v>
      </c>
    </row>
    <row r="388" spans="1:14" x14ac:dyDescent="0.25">
      <c r="A388" s="70" t="s">
        <v>236</v>
      </c>
      <c r="B388" s="56">
        <v>45181</v>
      </c>
      <c r="C388" s="22" t="s">
        <v>349</v>
      </c>
      <c r="D388" s="22" t="s">
        <v>17</v>
      </c>
      <c r="E388" s="55">
        <v>364</v>
      </c>
      <c r="F388" s="56">
        <v>45183</v>
      </c>
      <c r="G388" s="77">
        <v>45545</v>
      </c>
      <c r="H388" s="57">
        <v>5000000000</v>
      </c>
      <c r="I388" s="64">
        <v>2.5</v>
      </c>
      <c r="J388" s="146"/>
      <c r="K388" s="64"/>
      <c r="L388" s="64"/>
      <c r="M388" s="64"/>
      <c r="N388" s="63"/>
    </row>
    <row r="389" spans="1:14" x14ac:dyDescent="0.25">
      <c r="A389" s="70" t="s">
        <v>237</v>
      </c>
      <c r="B389" s="56">
        <v>45188</v>
      </c>
      <c r="C389" s="22" t="s">
        <v>349</v>
      </c>
      <c r="D389" s="22" t="s">
        <v>17</v>
      </c>
      <c r="E389" s="55">
        <v>7</v>
      </c>
      <c r="F389" s="56">
        <v>45190</v>
      </c>
      <c r="G389" s="77">
        <v>45195</v>
      </c>
      <c r="H389" s="57">
        <v>10000000000</v>
      </c>
      <c r="I389" s="64">
        <v>1.7500000000000002</v>
      </c>
      <c r="J389" s="146"/>
      <c r="K389" s="64"/>
      <c r="L389" s="64"/>
      <c r="M389" s="64"/>
      <c r="N389" s="63"/>
    </row>
    <row r="390" spans="1:14" x14ac:dyDescent="0.25">
      <c r="A390" s="70" t="s">
        <v>237</v>
      </c>
      <c r="B390" s="56">
        <v>45188</v>
      </c>
      <c r="C390" s="22" t="s">
        <v>349</v>
      </c>
      <c r="D390" s="22" t="s">
        <v>17</v>
      </c>
      <c r="E390" s="55">
        <v>91</v>
      </c>
      <c r="F390" s="56">
        <v>45190</v>
      </c>
      <c r="G390" s="77">
        <v>45279</v>
      </c>
      <c r="H390" s="57">
        <v>10000000000</v>
      </c>
      <c r="I390" s="58">
        <v>2.1</v>
      </c>
      <c r="J390" s="147">
        <v>8000000000</v>
      </c>
      <c r="K390" s="58">
        <v>2.5</v>
      </c>
      <c r="L390" s="58">
        <v>2.5</v>
      </c>
      <c r="M390" s="58">
        <v>2.5</v>
      </c>
      <c r="N390" s="57">
        <v>8000000000</v>
      </c>
    </row>
    <row r="391" spans="1:14" x14ac:dyDescent="0.25">
      <c r="A391" s="70" t="s">
        <v>237</v>
      </c>
      <c r="B391" s="56">
        <v>45188</v>
      </c>
      <c r="C391" s="22" t="s">
        <v>349</v>
      </c>
      <c r="D391" s="22" t="s">
        <v>17</v>
      </c>
      <c r="E391" s="55">
        <v>182</v>
      </c>
      <c r="F391" s="56">
        <v>45190</v>
      </c>
      <c r="G391" s="77">
        <v>45370</v>
      </c>
      <c r="H391" s="57">
        <v>30000000000</v>
      </c>
      <c r="I391" s="58">
        <v>2.2999999999999998</v>
      </c>
      <c r="J391" s="145">
        <v>30000000000</v>
      </c>
      <c r="K391" s="64">
        <v>4</v>
      </c>
      <c r="L391" s="64">
        <v>5.63</v>
      </c>
      <c r="M391" s="64">
        <v>4</v>
      </c>
      <c r="N391" s="57">
        <v>30000000000</v>
      </c>
    </row>
    <row r="392" spans="1:14" x14ac:dyDescent="0.25">
      <c r="A392" s="70" t="s">
        <v>237</v>
      </c>
      <c r="B392" s="56">
        <v>45188</v>
      </c>
      <c r="C392" s="22" t="s">
        <v>349</v>
      </c>
      <c r="D392" s="22" t="s">
        <v>17</v>
      </c>
      <c r="E392" s="55">
        <v>364</v>
      </c>
      <c r="F392" s="56">
        <v>45190</v>
      </c>
      <c r="G392" s="77">
        <v>45552</v>
      </c>
      <c r="H392" s="57">
        <v>10000000000</v>
      </c>
      <c r="I392" s="64">
        <v>2.5</v>
      </c>
      <c r="J392" s="146"/>
      <c r="K392" s="64"/>
      <c r="L392" s="64"/>
      <c r="M392" s="64"/>
      <c r="N392" s="63"/>
    </row>
    <row r="393" spans="1:14" x14ac:dyDescent="0.25">
      <c r="A393" s="70" t="s">
        <v>238</v>
      </c>
      <c r="B393" s="56">
        <v>45195</v>
      </c>
      <c r="C393" s="22" t="s">
        <v>349</v>
      </c>
      <c r="D393" s="22" t="s">
        <v>17</v>
      </c>
      <c r="E393" s="55">
        <v>7</v>
      </c>
      <c r="F393" s="56">
        <v>45197</v>
      </c>
      <c r="G393" s="77">
        <v>45202</v>
      </c>
      <c r="H393" s="57">
        <v>10000000000</v>
      </c>
      <c r="I393" s="64">
        <v>1.7500000000000002</v>
      </c>
      <c r="J393" s="145">
        <v>8000000000</v>
      </c>
      <c r="K393" s="64">
        <v>2</v>
      </c>
      <c r="L393" s="64">
        <v>2</v>
      </c>
      <c r="M393" s="64">
        <v>2</v>
      </c>
      <c r="N393" s="57">
        <v>8000000000</v>
      </c>
    </row>
    <row r="394" spans="1:14" x14ac:dyDescent="0.25">
      <c r="A394" s="70" t="s">
        <v>238</v>
      </c>
      <c r="B394" s="56">
        <v>45195</v>
      </c>
      <c r="C394" s="22" t="s">
        <v>349</v>
      </c>
      <c r="D394" s="22" t="s">
        <v>17</v>
      </c>
      <c r="E394" s="55">
        <v>91</v>
      </c>
      <c r="F394" s="56">
        <v>45197</v>
      </c>
      <c r="G394" s="77">
        <v>45286</v>
      </c>
      <c r="H394" s="57">
        <v>10000000000</v>
      </c>
      <c r="I394" s="58">
        <v>2.1</v>
      </c>
      <c r="J394" s="147">
        <v>8000000000</v>
      </c>
      <c r="K394" s="58">
        <v>2.9000000000000004</v>
      </c>
      <c r="L394" s="58">
        <v>2.9000000000000004</v>
      </c>
      <c r="M394" s="58">
        <v>2.9000000000000004</v>
      </c>
      <c r="N394" s="57">
        <v>8000000000</v>
      </c>
    </row>
    <row r="395" spans="1:14" x14ac:dyDescent="0.25">
      <c r="A395" s="70" t="s">
        <v>238</v>
      </c>
      <c r="B395" s="56">
        <v>45195</v>
      </c>
      <c r="C395" s="22" t="s">
        <v>349</v>
      </c>
      <c r="D395" s="22" t="s">
        <v>17</v>
      </c>
      <c r="E395" s="55">
        <v>182</v>
      </c>
      <c r="F395" s="56">
        <v>45197</v>
      </c>
      <c r="G395" s="77">
        <v>45377</v>
      </c>
      <c r="H395" s="57">
        <v>30000000000</v>
      </c>
      <c r="I395" s="58">
        <v>2.2999999999999998</v>
      </c>
      <c r="J395" s="145">
        <v>52000000000</v>
      </c>
      <c r="K395" s="64">
        <v>2.2999999999999998</v>
      </c>
      <c r="L395" s="64">
        <v>5.7700000000000005</v>
      </c>
      <c r="M395" s="64">
        <v>5</v>
      </c>
      <c r="N395" s="57">
        <v>30000000000</v>
      </c>
    </row>
    <row r="396" spans="1:14" x14ac:dyDescent="0.25">
      <c r="A396" s="70" t="s">
        <v>238</v>
      </c>
      <c r="B396" s="56">
        <v>45195</v>
      </c>
      <c r="C396" s="22" t="s">
        <v>349</v>
      </c>
      <c r="D396" s="22" t="s">
        <v>17</v>
      </c>
      <c r="E396" s="55">
        <v>364</v>
      </c>
      <c r="F396" s="56">
        <v>45197</v>
      </c>
      <c r="G396" s="77">
        <v>45559</v>
      </c>
      <c r="H396" s="57">
        <v>10000000000</v>
      </c>
      <c r="I396" s="64">
        <v>2.5</v>
      </c>
      <c r="J396" s="146"/>
      <c r="K396" s="64"/>
      <c r="L396" s="64"/>
      <c r="M396" s="64"/>
      <c r="N396" s="63"/>
    </row>
    <row r="397" spans="1:14" x14ac:dyDescent="0.25">
      <c r="A397" s="70" t="s">
        <v>239</v>
      </c>
      <c r="B397" s="56">
        <v>45202</v>
      </c>
      <c r="C397" s="22" t="s">
        <v>349</v>
      </c>
      <c r="D397" s="22" t="s">
        <v>17</v>
      </c>
      <c r="E397" s="55">
        <v>7</v>
      </c>
      <c r="F397" s="56">
        <v>45204</v>
      </c>
      <c r="G397" s="77">
        <v>45209</v>
      </c>
      <c r="H397" s="57">
        <v>10000000000</v>
      </c>
      <c r="I397" s="64">
        <v>1.7500000000000002</v>
      </c>
      <c r="J397" s="146"/>
      <c r="K397" s="64"/>
      <c r="L397" s="64"/>
      <c r="M397" s="64"/>
      <c r="N397" s="63"/>
    </row>
    <row r="398" spans="1:14" x14ac:dyDescent="0.25">
      <c r="A398" s="70" t="s">
        <v>239</v>
      </c>
      <c r="B398" s="56">
        <v>45202</v>
      </c>
      <c r="C398" s="22" t="s">
        <v>349</v>
      </c>
      <c r="D398" s="22" t="s">
        <v>17</v>
      </c>
      <c r="E398" s="55">
        <v>91</v>
      </c>
      <c r="F398" s="56">
        <v>45204</v>
      </c>
      <c r="G398" s="77">
        <v>45293</v>
      </c>
      <c r="H398" s="57">
        <v>10000000000</v>
      </c>
      <c r="I398" s="58">
        <v>2.1</v>
      </c>
      <c r="J398" s="147">
        <v>8000000000</v>
      </c>
      <c r="K398" s="58">
        <v>2.1999999999999997</v>
      </c>
      <c r="L398" s="58">
        <v>2.1999999999999997</v>
      </c>
      <c r="M398" s="58">
        <v>2.1999999999999997</v>
      </c>
      <c r="N398" s="57">
        <v>8000000000</v>
      </c>
    </row>
    <row r="399" spans="1:14" x14ac:dyDescent="0.25">
      <c r="A399" s="70" t="s">
        <v>239</v>
      </c>
      <c r="B399" s="56">
        <v>45202</v>
      </c>
      <c r="C399" s="22" t="s">
        <v>349</v>
      </c>
      <c r="D399" s="22" t="s">
        <v>17</v>
      </c>
      <c r="E399" s="55">
        <v>182</v>
      </c>
      <c r="F399" s="56">
        <v>45204</v>
      </c>
      <c r="G399" s="77">
        <v>45384</v>
      </c>
      <c r="H399" s="57">
        <v>30000000000</v>
      </c>
      <c r="I399" s="58">
        <v>2.2999999999999998</v>
      </c>
      <c r="J399" s="145">
        <v>36000000000</v>
      </c>
      <c r="K399" s="64">
        <v>2.8000000000000003</v>
      </c>
      <c r="L399" s="64">
        <v>5</v>
      </c>
      <c r="M399" s="64">
        <v>4.8899999999999997</v>
      </c>
      <c r="N399" s="57">
        <v>30000000000</v>
      </c>
    </row>
    <row r="400" spans="1:14" x14ac:dyDescent="0.25">
      <c r="A400" s="70" t="s">
        <v>239</v>
      </c>
      <c r="B400" s="56">
        <v>45202</v>
      </c>
      <c r="C400" s="22" t="s">
        <v>349</v>
      </c>
      <c r="D400" s="22" t="s">
        <v>17</v>
      </c>
      <c r="E400" s="55">
        <v>364</v>
      </c>
      <c r="F400" s="56">
        <v>45204</v>
      </c>
      <c r="G400" s="77">
        <v>45566</v>
      </c>
      <c r="H400" s="57">
        <v>5000000000</v>
      </c>
      <c r="I400" s="64">
        <v>2.5</v>
      </c>
      <c r="J400" s="146"/>
      <c r="K400" s="64"/>
      <c r="L400" s="64"/>
      <c r="M400" s="64"/>
      <c r="N400" s="63"/>
    </row>
    <row r="401" spans="1:14" x14ac:dyDescent="0.25">
      <c r="A401" s="70" t="s">
        <v>240</v>
      </c>
      <c r="B401" s="56">
        <v>45209</v>
      </c>
      <c r="C401" s="22" t="s">
        <v>349</v>
      </c>
      <c r="D401" s="22" t="s">
        <v>17</v>
      </c>
      <c r="E401" s="55">
        <v>7</v>
      </c>
      <c r="F401" s="56">
        <v>45211</v>
      </c>
      <c r="G401" s="77">
        <v>45216</v>
      </c>
      <c r="H401" s="57">
        <v>10000000000</v>
      </c>
      <c r="I401" s="64">
        <v>1.7500000000000002</v>
      </c>
      <c r="J401" s="146"/>
      <c r="K401" s="64"/>
      <c r="L401" s="64"/>
      <c r="M401" s="64"/>
      <c r="N401" s="63"/>
    </row>
    <row r="402" spans="1:14" x14ac:dyDescent="0.25">
      <c r="A402" s="70" t="s">
        <v>240</v>
      </c>
      <c r="B402" s="56">
        <v>45209</v>
      </c>
      <c r="C402" s="22" t="s">
        <v>349</v>
      </c>
      <c r="D402" s="22" t="s">
        <v>17</v>
      </c>
      <c r="E402" s="55">
        <v>91</v>
      </c>
      <c r="F402" s="56">
        <v>45211</v>
      </c>
      <c r="G402" s="77">
        <v>45300</v>
      </c>
      <c r="H402" s="57">
        <v>10000000000</v>
      </c>
      <c r="I402" s="58">
        <v>2.1</v>
      </c>
      <c r="J402" s="147">
        <v>14000000000</v>
      </c>
      <c r="K402" s="58">
        <v>2.1999999999999997</v>
      </c>
      <c r="L402" s="58">
        <v>2.5</v>
      </c>
      <c r="M402" s="58">
        <v>2.1999999999999997</v>
      </c>
      <c r="N402" s="57">
        <v>10000000000</v>
      </c>
    </row>
    <row r="403" spans="1:14" x14ac:dyDescent="0.25">
      <c r="A403" s="70" t="s">
        <v>240</v>
      </c>
      <c r="B403" s="56">
        <v>45209</v>
      </c>
      <c r="C403" s="22" t="s">
        <v>349</v>
      </c>
      <c r="D403" s="22" t="s">
        <v>17</v>
      </c>
      <c r="E403" s="55">
        <v>182</v>
      </c>
      <c r="F403" s="56">
        <v>45211</v>
      </c>
      <c r="G403" s="77">
        <v>45391</v>
      </c>
      <c r="H403" s="57">
        <v>30000000000</v>
      </c>
      <c r="I403" s="58">
        <v>2.2999999999999998</v>
      </c>
      <c r="J403" s="145">
        <v>38000000000</v>
      </c>
      <c r="K403" s="64">
        <v>2.8000000000000003</v>
      </c>
      <c r="L403" s="64">
        <v>4.8899999999999997</v>
      </c>
      <c r="M403" s="64">
        <v>2.8000000000000003</v>
      </c>
      <c r="N403" s="57">
        <v>30000000000</v>
      </c>
    </row>
    <row r="404" spans="1:14" x14ac:dyDescent="0.25">
      <c r="A404" s="70" t="s">
        <v>240</v>
      </c>
      <c r="B404" s="56">
        <v>45209</v>
      </c>
      <c r="C404" s="22" t="s">
        <v>349</v>
      </c>
      <c r="D404" s="22" t="s">
        <v>17</v>
      </c>
      <c r="E404" s="55">
        <v>364</v>
      </c>
      <c r="F404" s="56">
        <v>45211</v>
      </c>
      <c r="G404" s="77">
        <v>45573</v>
      </c>
      <c r="H404" s="57">
        <v>5000000000</v>
      </c>
      <c r="I404" s="64">
        <v>2.5</v>
      </c>
      <c r="J404" s="146"/>
      <c r="K404" s="64"/>
      <c r="L404" s="64"/>
      <c r="M404" s="64"/>
      <c r="N404" s="63"/>
    </row>
    <row r="405" spans="1:14" x14ac:dyDescent="0.25">
      <c r="A405" s="70" t="s">
        <v>241</v>
      </c>
      <c r="B405" s="56">
        <v>45216</v>
      </c>
      <c r="C405" s="22" t="s">
        <v>349</v>
      </c>
      <c r="D405" s="22" t="s">
        <v>17</v>
      </c>
      <c r="E405" s="55">
        <v>7</v>
      </c>
      <c r="F405" s="56">
        <v>45218</v>
      </c>
      <c r="G405" s="77">
        <v>45223</v>
      </c>
      <c r="H405" s="57">
        <v>15000000000</v>
      </c>
      <c r="I405" s="64">
        <v>2.75</v>
      </c>
      <c r="J405" s="146"/>
      <c r="K405" s="64"/>
      <c r="L405" s="64"/>
      <c r="M405" s="64"/>
      <c r="N405" s="63"/>
    </row>
    <row r="406" spans="1:14" x14ac:dyDescent="0.25">
      <c r="A406" s="70" t="s">
        <v>241</v>
      </c>
      <c r="B406" s="56">
        <v>45216</v>
      </c>
      <c r="C406" s="22" t="s">
        <v>349</v>
      </c>
      <c r="D406" s="22" t="s">
        <v>17</v>
      </c>
      <c r="E406" s="55">
        <v>91</v>
      </c>
      <c r="F406" s="56">
        <v>45218</v>
      </c>
      <c r="G406" s="77">
        <v>45307</v>
      </c>
      <c r="H406" s="57">
        <v>10000000000</v>
      </c>
      <c r="I406" s="58">
        <v>3.1</v>
      </c>
      <c r="J406" s="147">
        <v>26000000000</v>
      </c>
      <c r="K406" s="58">
        <v>3.1</v>
      </c>
      <c r="L406" s="58">
        <v>3.2</v>
      </c>
      <c r="M406" s="58">
        <v>3.2</v>
      </c>
      <c r="N406" s="57">
        <v>10000000000</v>
      </c>
    </row>
    <row r="407" spans="1:14" x14ac:dyDescent="0.25">
      <c r="A407" s="70" t="s">
        <v>241</v>
      </c>
      <c r="B407" s="56">
        <v>45216</v>
      </c>
      <c r="C407" s="22" t="s">
        <v>349</v>
      </c>
      <c r="D407" s="22" t="s">
        <v>17</v>
      </c>
      <c r="E407" s="55">
        <v>182</v>
      </c>
      <c r="F407" s="56">
        <v>45218</v>
      </c>
      <c r="G407" s="77">
        <v>45398</v>
      </c>
      <c r="H407" s="57">
        <v>25000000000</v>
      </c>
      <c r="I407" s="58">
        <v>3.3000000000000003</v>
      </c>
      <c r="J407" s="145">
        <v>32000000000</v>
      </c>
      <c r="K407" s="64">
        <v>3.4000000000000004</v>
      </c>
      <c r="L407" s="64">
        <v>4.1099999999999994</v>
      </c>
      <c r="M407" s="64">
        <v>3.4000000000000004</v>
      </c>
      <c r="N407" s="57">
        <v>25000000000</v>
      </c>
    </row>
    <row r="408" spans="1:14" x14ac:dyDescent="0.25">
      <c r="A408" s="70" t="s">
        <v>241</v>
      </c>
      <c r="B408" s="56">
        <v>45216</v>
      </c>
      <c r="C408" s="22" t="s">
        <v>349</v>
      </c>
      <c r="D408" s="22" t="s">
        <v>17</v>
      </c>
      <c r="E408" s="55">
        <v>364</v>
      </c>
      <c r="F408" s="56">
        <v>45218</v>
      </c>
      <c r="G408" s="77">
        <v>45580</v>
      </c>
      <c r="H408" s="57">
        <v>5000000000</v>
      </c>
      <c r="I408" s="64">
        <v>3.5000000000000004</v>
      </c>
      <c r="J408" s="146"/>
      <c r="K408" s="64"/>
      <c r="L408" s="64"/>
      <c r="M408" s="64"/>
      <c r="N408" s="63"/>
    </row>
    <row r="409" spans="1:14" x14ac:dyDescent="0.25">
      <c r="A409" s="70" t="s">
        <v>242</v>
      </c>
      <c r="B409" s="56">
        <v>45223</v>
      </c>
      <c r="C409" s="22" t="s">
        <v>349</v>
      </c>
      <c r="D409" s="22" t="s">
        <v>17</v>
      </c>
      <c r="E409" s="55">
        <v>7</v>
      </c>
      <c r="F409" s="56">
        <v>45225</v>
      </c>
      <c r="G409" s="77">
        <v>45230</v>
      </c>
      <c r="H409" s="57">
        <v>15000000000</v>
      </c>
      <c r="I409" s="64">
        <v>2.75</v>
      </c>
      <c r="J409" s="146"/>
      <c r="K409" s="64"/>
      <c r="L409" s="64"/>
      <c r="M409" s="64"/>
      <c r="N409" s="63"/>
    </row>
    <row r="410" spans="1:14" x14ac:dyDescent="0.25">
      <c r="A410" s="70" t="s">
        <v>242</v>
      </c>
      <c r="B410" s="56">
        <v>45223</v>
      </c>
      <c r="C410" s="22" t="s">
        <v>349</v>
      </c>
      <c r="D410" s="22" t="s">
        <v>17</v>
      </c>
      <c r="E410" s="55">
        <v>91</v>
      </c>
      <c r="F410" s="56">
        <v>45225</v>
      </c>
      <c r="G410" s="77">
        <v>45314</v>
      </c>
      <c r="H410" s="57">
        <v>10000000000</v>
      </c>
      <c r="I410" s="58">
        <v>3.1</v>
      </c>
      <c r="J410" s="147">
        <v>19900000000</v>
      </c>
      <c r="K410" s="58">
        <v>3.15</v>
      </c>
      <c r="L410" s="58">
        <v>3.5000000000000004</v>
      </c>
      <c r="M410" s="58">
        <v>3.3000000000000003</v>
      </c>
      <c r="N410" s="57">
        <v>10000000000</v>
      </c>
    </row>
    <row r="411" spans="1:14" x14ac:dyDescent="0.25">
      <c r="A411" s="70" t="s">
        <v>242</v>
      </c>
      <c r="B411" s="56">
        <v>45223</v>
      </c>
      <c r="C411" s="22" t="s">
        <v>349</v>
      </c>
      <c r="D411" s="22" t="s">
        <v>17</v>
      </c>
      <c r="E411" s="55">
        <v>182</v>
      </c>
      <c r="F411" s="56">
        <v>45225</v>
      </c>
      <c r="G411" s="77">
        <v>45405</v>
      </c>
      <c r="H411" s="57">
        <v>25000000000</v>
      </c>
      <c r="I411" s="58">
        <v>3.3000000000000003</v>
      </c>
      <c r="J411" s="145">
        <v>42000000000</v>
      </c>
      <c r="K411" s="64">
        <v>3.5000000000000004</v>
      </c>
      <c r="L411" s="64">
        <v>4</v>
      </c>
      <c r="M411" s="64">
        <v>3.5000000000000004</v>
      </c>
      <c r="N411" s="57">
        <v>25000000000</v>
      </c>
    </row>
    <row r="412" spans="1:14" x14ac:dyDescent="0.25">
      <c r="A412" s="70" t="s">
        <v>242</v>
      </c>
      <c r="B412" s="56">
        <v>45223</v>
      </c>
      <c r="C412" s="22" t="s">
        <v>349</v>
      </c>
      <c r="D412" s="22" t="s">
        <v>17</v>
      </c>
      <c r="E412" s="55">
        <v>364</v>
      </c>
      <c r="F412" s="56">
        <v>45225</v>
      </c>
      <c r="G412" s="77">
        <v>45587</v>
      </c>
      <c r="H412" s="57">
        <v>5000000000</v>
      </c>
      <c r="I412" s="64">
        <v>3.5000000000000004</v>
      </c>
      <c r="J412" s="146"/>
      <c r="K412" s="64"/>
      <c r="L412" s="64"/>
      <c r="M412" s="64"/>
      <c r="N412" s="63"/>
    </row>
    <row r="413" spans="1:14" x14ac:dyDescent="0.25">
      <c r="A413" s="70" t="s">
        <v>243</v>
      </c>
      <c r="B413" s="56">
        <v>45230</v>
      </c>
      <c r="C413" s="22" t="s">
        <v>349</v>
      </c>
      <c r="D413" s="22" t="s">
        <v>17</v>
      </c>
      <c r="E413" s="55">
        <v>7</v>
      </c>
      <c r="F413" s="56">
        <v>45232</v>
      </c>
      <c r="G413" s="77">
        <v>45237</v>
      </c>
      <c r="H413" s="57">
        <v>15000000000</v>
      </c>
      <c r="I413" s="64">
        <v>3.75</v>
      </c>
      <c r="J413" s="146"/>
      <c r="K413" s="64"/>
      <c r="L413" s="64"/>
      <c r="M413" s="64"/>
      <c r="N413" s="63"/>
    </row>
    <row r="414" spans="1:14" x14ac:dyDescent="0.25">
      <c r="A414" s="70" t="s">
        <v>243</v>
      </c>
      <c r="B414" s="56">
        <v>45230</v>
      </c>
      <c r="C414" s="22" t="s">
        <v>349</v>
      </c>
      <c r="D414" s="22" t="s">
        <v>17</v>
      </c>
      <c r="E414" s="55">
        <v>91</v>
      </c>
      <c r="F414" s="56">
        <v>45232</v>
      </c>
      <c r="G414" s="77">
        <v>45321</v>
      </c>
      <c r="H414" s="57">
        <v>10000000000</v>
      </c>
      <c r="I414" s="58">
        <v>4</v>
      </c>
      <c r="J414" s="147">
        <v>18000000000</v>
      </c>
      <c r="K414" s="58">
        <v>4.1099999999999994</v>
      </c>
      <c r="L414" s="58">
        <v>4.5</v>
      </c>
      <c r="M414" s="58">
        <v>4.5</v>
      </c>
      <c r="N414" s="57">
        <v>10000000000</v>
      </c>
    </row>
    <row r="415" spans="1:14" x14ac:dyDescent="0.25">
      <c r="A415" s="70" t="s">
        <v>243</v>
      </c>
      <c r="B415" s="56">
        <v>45230</v>
      </c>
      <c r="C415" s="22" t="s">
        <v>349</v>
      </c>
      <c r="D415" s="22" t="s">
        <v>17</v>
      </c>
      <c r="E415" s="55">
        <v>182</v>
      </c>
      <c r="F415" s="56">
        <v>45232</v>
      </c>
      <c r="G415" s="77">
        <v>45412</v>
      </c>
      <c r="H415" s="57">
        <v>25000000000</v>
      </c>
      <c r="I415" s="58">
        <v>4.25</v>
      </c>
      <c r="J415" s="145">
        <v>38000000000</v>
      </c>
      <c r="K415" s="64">
        <v>4.6500000000000004</v>
      </c>
      <c r="L415" s="64">
        <v>4.8899999999999997</v>
      </c>
      <c r="M415" s="64">
        <v>4.6500000000000004</v>
      </c>
      <c r="N415" s="57">
        <v>25000000000</v>
      </c>
    </row>
    <row r="416" spans="1:14" x14ac:dyDescent="0.25">
      <c r="A416" s="70" t="s">
        <v>243</v>
      </c>
      <c r="B416" s="56">
        <v>45230</v>
      </c>
      <c r="C416" s="22" t="s">
        <v>349</v>
      </c>
      <c r="D416" s="22" t="s">
        <v>17</v>
      </c>
      <c r="E416" s="55">
        <v>364</v>
      </c>
      <c r="F416" s="56">
        <v>45232</v>
      </c>
      <c r="G416" s="77">
        <v>45594</v>
      </c>
      <c r="H416" s="57">
        <v>5000000000</v>
      </c>
      <c r="I416" s="64">
        <v>4.5</v>
      </c>
      <c r="J416" s="146"/>
      <c r="K416" s="64"/>
      <c r="L416" s="64"/>
      <c r="M416" s="64"/>
      <c r="N416" s="63"/>
    </row>
    <row r="417" spans="1:14" x14ac:dyDescent="0.25">
      <c r="A417" s="70" t="s">
        <v>244</v>
      </c>
      <c r="B417" s="56">
        <v>45244</v>
      </c>
      <c r="C417" s="22" t="s">
        <v>349</v>
      </c>
      <c r="D417" s="22" t="s">
        <v>17</v>
      </c>
      <c r="E417" s="55">
        <v>7</v>
      </c>
      <c r="F417" s="56">
        <v>45246</v>
      </c>
      <c r="G417" s="77">
        <v>45251</v>
      </c>
      <c r="H417" s="57">
        <v>15000000000</v>
      </c>
      <c r="I417" s="64">
        <v>3.75</v>
      </c>
      <c r="J417" s="146"/>
      <c r="K417" s="64"/>
      <c r="L417" s="64"/>
      <c r="M417" s="64"/>
      <c r="N417" s="63"/>
    </row>
    <row r="418" spans="1:14" x14ac:dyDescent="0.25">
      <c r="A418" s="70" t="s">
        <v>244</v>
      </c>
      <c r="B418" s="56">
        <v>45244</v>
      </c>
      <c r="C418" s="22" t="s">
        <v>349</v>
      </c>
      <c r="D418" s="22" t="s">
        <v>17</v>
      </c>
      <c r="E418" s="55">
        <v>91</v>
      </c>
      <c r="F418" s="56">
        <v>45246</v>
      </c>
      <c r="G418" s="77">
        <v>45335</v>
      </c>
      <c r="H418" s="57">
        <v>10000000000</v>
      </c>
      <c r="I418" s="58">
        <v>4</v>
      </c>
      <c r="J418" s="147">
        <v>11900000000</v>
      </c>
      <c r="K418" s="58">
        <v>4.25</v>
      </c>
      <c r="L418" s="58">
        <v>4.51</v>
      </c>
      <c r="M418" s="58">
        <v>4.25</v>
      </c>
      <c r="N418" s="57">
        <v>10000000000</v>
      </c>
    </row>
    <row r="419" spans="1:14" x14ac:dyDescent="0.25">
      <c r="A419" s="70" t="s">
        <v>244</v>
      </c>
      <c r="B419" s="56">
        <v>45244</v>
      </c>
      <c r="C419" s="22" t="s">
        <v>349</v>
      </c>
      <c r="D419" s="22" t="s">
        <v>17</v>
      </c>
      <c r="E419" s="55">
        <v>182</v>
      </c>
      <c r="F419" s="56">
        <v>45246</v>
      </c>
      <c r="G419" s="77">
        <v>45426</v>
      </c>
      <c r="H419" s="57">
        <v>25000000000</v>
      </c>
      <c r="I419" s="58">
        <v>4.25</v>
      </c>
      <c r="J419" s="145">
        <v>37000000000</v>
      </c>
      <c r="K419" s="64">
        <v>4.5</v>
      </c>
      <c r="L419" s="64">
        <v>4.8899999999999997</v>
      </c>
      <c r="M419" s="64">
        <v>4.5</v>
      </c>
      <c r="N419" s="57">
        <v>25000000000</v>
      </c>
    </row>
    <row r="420" spans="1:14" x14ac:dyDescent="0.25">
      <c r="A420" s="70" t="s">
        <v>244</v>
      </c>
      <c r="B420" s="56">
        <v>45244</v>
      </c>
      <c r="C420" s="22" t="s">
        <v>349</v>
      </c>
      <c r="D420" s="22" t="s">
        <v>17</v>
      </c>
      <c r="E420" s="55">
        <v>364</v>
      </c>
      <c r="F420" s="56">
        <v>45246</v>
      </c>
      <c r="G420" s="77">
        <v>45608</v>
      </c>
      <c r="H420" s="57">
        <v>5000000000</v>
      </c>
      <c r="I420" s="64">
        <v>4.5</v>
      </c>
      <c r="J420" s="146"/>
      <c r="K420" s="64"/>
      <c r="L420" s="64"/>
      <c r="M420" s="64"/>
      <c r="N420" s="63"/>
    </row>
    <row r="421" spans="1:14" x14ac:dyDescent="0.25">
      <c r="A421" s="70" t="s">
        <v>245</v>
      </c>
      <c r="B421" s="56">
        <v>45251</v>
      </c>
      <c r="C421" s="22" t="s">
        <v>349</v>
      </c>
      <c r="D421" s="22" t="s">
        <v>17</v>
      </c>
      <c r="E421" s="55">
        <v>7</v>
      </c>
      <c r="F421" s="56">
        <v>45253</v>
      </c>
      <c r="G421" s="77">
        <v>45258</v>
      </c>
      <c r="H421" s="57">
        <v>15000000000</v>
      </c>
      <c r="I421" s="64">
        <v>3.75</v>
      </c>
      <c r="J421" s="145">
        <v>15000000000</v>
      </c>
      <c r="K421" s="64">
        <v>3.75</v>
      </c>
      <c r="L421" s="64">
        <v>3.75</v>
      </c>
      <c r="M421" s="64">
        <v>3.75</v>
      </c>
      <c r="N421" s="57">
        <v>15000000000</v>
      </c>
    </row>
    <row r="422" spans="1:14" x14ac:dyDescent="0.25">
      <c r="A422" s="70" t="s">
        <v>245</v>
      </c>
      <c r="B422" s="56">
        <v>45251</v>
      </c>
      <c r="C422" s="22" t="s">
        <v>349</v>
      </c>
      <c r="D422" s="22" t="s">
        <v>17</v>
      </c>
      <c r="E422" s="55">
        <v>91</v>
      </c>
      <c r="F422" s="56">
        <v>45253</v>
      </c>
      <c r="G422" s="77">
        <v>45342</v>
      </c>
      <c r="H422" s="57">
        <v>15000000000</v>
      </c>
      <c r="I422" s="58">
        <v>4</v>
      </c>
      <c r="J422" s="147">
        <v>11900000000</v>
      </c>
      <c r="K422" s="58">
        <v>4.25</v>
      </c>
      <c r="L422" s="58">
        <v>4.51</v>
      </c>
      <c r="M422" s="58">
        <v>4.25</v>
      </c>
      <c r="N422" s="57">
        <v>11900000000</v>
      </c>
    </row>
    <row r="423" spans="1:14" x14ac:dyDescent="0.25">
      <c r="A423" s="70" t="s">
        <v>245</v>
      </c>
      <c r="B423" s="56">
        <v>45251</v>
      </c>
      <c r="C423" s="22" t="s">
        <v>349</v>
      </c>
      <c r="D423" s="22" t="s">
        <v>17</v>
      </c>
      <c r="E423" s="55">
        <v>182</v>
      </c>
      <c r="F423" s="56">
        <v>45253</v>
      </c>
      <c r="G423" s="77">
        <v>45433</v>
      </c>
      <c r="H423" s="57">
        <v>20000000000</v>
      </c>
      <c r="I423" s="58">
        <v>4.25</v>
      </c>
      <c r="J423" s="145">
        <v>28000000000</v>
      </c>
      <c r="K423" s="64">
        <v>4.5</v>
      </c>
      <c r="L423" s="64">
        <v>4.8899999999999997</v>
      </c>
      <c r="M423" s="64">
        <v>4.5</v>
      </c>
      <c r="N423" s="57">
        <v>20000000000</v>
      </c>
    </row>
    <row r="424" spans="1:14" x14ac:dyDescent="0.25">
      <c r="A424" s="70" t="s">
        <v>245</v>
      </c>
      <c r="B424" s="56">
        <v>45251</v>
      </c>
      <c r="C424" s="22" t="s">
        <v>349</v>
      </c>
      <c r="D424" s="22" t="s">
        <v>17</v>
      </c>
      <c r="E424" s="55">
        <v>364</v>
      </c>
      <c r="F424" s="56">
        <v>45253</v>
      </c>
      <c r="G424" s="77">
        <v>45615</v>
      </c>
      <c r="H424" s="57">
        <v>5000000000</v>
      </c>
      <c r="I424" s="64">
        <v>4.5</v>
      </c>
      <c r="J424" s="146"/>
      <c r="K424" s="64"/>
      <c r="L424" s="64"/>
      <c r="M424" s="64"/>
      <c r="N424" s="63"/>
    </row>
    <row r="425" spans="1:14" x14ac:dyDescent="0.25">
      <c r="A425" s="70" t="s">
        <v>246</v>
      </c>
      <c r="B425" s="56">
        <v>45254</v>
      </c>
      <c r="C425" s="22" t="s">
        <v>349</v>
      </c>
      <c r="D425" s="22" t="s">
        <v>17</v>
      </c>
      <c r="E425" s="55">
        <v>7</v>
      </c>
      <c r="F425" s="56">
        <v>45256</v>
      </c>
      <c r="G425" s="77">
        <v>45261</v>
      </c>
      <c r="H425" s="57">
        <v>15000000000</v>
      </c>
      <c r="I425" s="64">
        <v>3.75</v>
      </c>
      <c r="J425" s="146"/>
      <c r="K425" s="64"/>
      <c r="L425" s="64"/>
      <c r="M425" s="64"/>
      <c r="N425" s="63"/>
    </row>
    <row r="426" spans="1:14" x14ac:dyDescent="0.25">
      <c r="A426" s="70" t="s">
        <v>246</v>
      </c>
      <c r="B426" s="56">
        <v>45254</v>
      </c>
      <c r="C426" s="22" t="s">
        <v>349</v>
      </c>
      <c r="D426" s="22" t="s">
        <v>17</v>
      </c>
      <c r="E426" s="55">
        <v>91</v>
      </c>
      <c r="F426" s="56">
        <v>45256</v>
      </c>
      <c r="G426" s="77">
        <v>45345</v>
      </c>
      <c r="H426" s="57">
        <v>15000000000</v>
      </c>
      <c r="I426" s="58">
        <v>4</v>
      </c>
      <c r="J426" s="147">
        <v>23000000000</v>
      </c>
      <c r="K426" s="58">
        <v>4.25</v>
      </c>
      <c r="L426" s="58">
        <v>4.51</v>
      </c>
      <c r="M426" s="58">
        <v>4.25</v>
      </c>
      <c r="N426" s="57">
        <v>15000000000</v>
      </c>
    </row>
    <row r="427" spans="1:14" x14ac:dyDescent="0.25">
      <c r="A427" s="70" t="s">
        <v>246</v>
      </c>
      <c r="B427" s="56">
        <v>45254</v>
      </c>
      <c r="C427" s="22" t="s">
        <v>349</v>
      </c>
      <c r="D427" s="22" t="s">
        <v>17</v>
      </c>
      <c r="E427" s="55">
        <v>182</v>
      </c>
      <c r="F427" s="56">
        <v>45256</v>
      </c>
      <c r="G427" s="77">
        <v>45436</v>
      </c>
      <c r="H427" s="57">
        <v>20000000000</v>
      </c>
      <c r="I427" s="58">
        <v>4.25</v>
      </c>
      <c r="J427" s="145">
        <v>38000000000</v>
      </c>
      <c r="K427" s="64">
        <v>4.5</v>
      </c>
      <c r="L427" s="64">
        <v>4.8899999999999997</v>
      </c>
      <c r="M427" s="64">
        <v>4.5</v>
      </c>
      <c r="N427" s="57">
        <v>20000000000</v>
      </c>
    </row>
    <row r="428" spans="1:14" x14ac:dyDescent="0.25">
      <c r="A428" s="70" t="s">
        <v>246</v>
      </c>
      <c r="B428" s="56">
        <v>45254</v>
      </c>
      <c r="C428" s="22" t="s">
        <v>349</v>
      </c>
      <c r="D428" s="22" t="s">
        <v>17</v>
      </c>
      <c r="E428" s="55">
        <v>364</v>
      </c>
      <c r="F428" s="56">
        <v>45256</v>
      </c>
      <c r="G428" s="77">
        <v>45618</v>
      </c>
      <c r="H428" s="57">
        <v>5000000000</v>
      </c>
      <c r="I428" s="64">
        <v>4.5</v>
      </c>
      <c r="J428" s="146"/>
      <c r="K428" s="64"/>
      <c r="L428" s="64"/>
      <c r="M428" s="64"/>
      <c r="N428" s="63"/>
    </row>
    <row r="429" spans="1:14" x14ac:dyDescent="0.25">
      <c r="A429" s="70" t="s">
        <v>247</v>
      </c>
      <c r="B429" s="56">
        <v>45265</v>
      </c>
      <c r="C429" s="22" t="s">
        <v>349</v>
      </c>
      <c r="D429" s="22" t="s">
        <v>17</v>
      </c>
      <c r="E429" s="55">
        <v>7</v>
      </c>
      <c r="F429" s="56">
        <v>45267</v>
      </c>
      <c r="G429" s="77">
        <v>45272</v>
      </c>
      <c r="H429" s="57">
        <v>20000000000</v>
      </c>
      <c r="I429" s="64">
        <v>3.75</v>
      </c>
      <c r="J429" s="146"/>
      <c r="K429" s="64"/>
      <c r="L429" s="64"/>
      <c r="M429" s="64"/>
      <c r="N429" s="63"/>
    </row>
    <row r="430" spans="1:14" x14ac:dyDescent="0.25">
      <c r="A430" s="70" t="s">
        <v>247</v>
      </c>
      <c r="B430" s="56">
        <v>45265</v>
      </c>
      <c r="C430" s="22" t="s">
        <v>349</v>
      </c>
      <c r="D430" s="22" t="s">
        <v>17</v>
      </c>
      <c r="E430" s="55">
        <v>91</v>
      </c>
      <c r="F430" s="56">
        <v>45267</v>
      </c>
      <c r="G430" s="77">
        <v>45356</v>
      </c>
      <c r="H430" s="57">
        <v>15000000000</v>
      </c>
      <c r="I430" s="58">
        <v>4</v>
      </c>
      <c r="J430" s="147">
        <v>27000000000</v>
      </c>
      <c r="K430" s="58">
        <v>4.25</v>
      </c>
      <c r="L430" s="58">
        <v>4.8</v>
      </c>
      <c r="M430" s="58">
        <v>4.3099999999999996</v>
      </c>
      <c r="N430" s="57">
        <v>15000000000</v>
      </c>
    </row>
    <row r="431" spans="1:14" x14ac:dyDescent="0.25">
      <c r="A431" s="70" t="s">
        <v>247</v>
      </c>
      <c r="B431" s="56">
        <v>45265</v>
      </c>
      <c r="C431" s="22" t="s">
        <v>349</v>
      </c>
      <c r="D431" s="22" t="s">
        <v>17</v>
      </c>
      <c r="E431" s="55">
        <v>182</v>
      </c>
      <c r="F431" s="56">
        <v>45267</v>
      </c>
      <c r="G431" s="77">
        <v>45447</v>
      </c>
      <c r="H431" s="57">
        <v>20000000000</v>
      </c>
      <c r="I431" s="58">
        <v>4.25</v>
      </c>
      <c r="J431" s="145">
        <v>38000000000</v>
      </c>
      <c r="K431" s="64">
        <v>4.5</v>
      </c>
      <c r="L431" s="64">
        <v>4.6899999999999995</v>
      </c>
      <c r="M431" s="64">
        <v>4.5</v>
      </c>
      <c r="N431" s="57">
        <v>20000000000</v>
      </c>
    </row>
    <row r="432" spans="1:14" x14ac:dyDescent="0.25">
      <c r="A432" s="70" t="s">
        <v>247</v>
      </c>
      <c r="B432" s="56">
        <v>45265</v>
      </c>
      <c r="C432" s="22" t="s">
        <v>349</v>
      </c>
      <c r="D432" s="22" t="s">
        <v>17</v>
      </c>
      <c r="E432" s="55">
        <v>364</v>
      </c>
      <c r="F432" s="56">
        <v>45267</v>
      </c>
      <c r="G432" s="77">
        <v>45629</v>
      </c>
      <c r="H432" s="57">
        <v>5000000000</v>
      </c>
      <c r="I432" s="64">
        <v>4.5</v>
      </c>
      <c r="J432" s="146"/>
      <c r="K432" s="64"/>
      <c r="L432" s="64"/>
      <c r="M432" s="64"/>
      <c r="N432" s="63"/>
    </row>
    <row r="433" spans="1:14" x14ac:dyDescent="0.25">
      <c r="A433" s="70" t="s">
        <v>248</v>
      </c>
      <c r="B433" s="56">
        <v>45272</v>
      </c>
      <c r="C433" s="22" t="s">
        <v>349</v>
      </c>
      <c r="D433" s="22" t="s">
        <v>17</v>
      </c>
      <c r="E433" s="55">
        <v>7</v>
      </c>
      <c r="F433" s="56">
        <v>45274</v>
      </c>
      <c r="G433" s="77">
        <v>45279</v>
      </c>
      <c r="H433" s="57">
        <v>20000000000</v>
      </c>
      <c r="I433" s="64">
        <v>3.75</v>
      </c>
      <c r="J433" s="146"/>
      <c r="K433" s="64"/>
      <c r="L433" s="64"/>
      <c r="M433" s="64"/>
      <c r="N433" s="63"/>
    </row>
    <row r="434" spans="1:14" x14ac:dyDescent="0.25">
      <c r="A434" s="70" t="s">
        <v>248</v>
      </c>
      <c r="B434" s="56">
        <v>45272</v>
      </c>
      <c r="C434" s="22" t="s">
        <v>349</v>
      </c>
      <c r="D434" s="22" t="s">
        <v>17</v>
      </c>
      <c r="E434" s="55">
        <v>91</v>
      </c>
      <c r="F434" s="56">
        <v>45274</v>
      </c>
      <c r="G434" s="77">
        <v>45363</v>
      </c>
      <c r="H434" s="57">
        <v>15000000000</v>
      </c>
      <c r="I434" s="58">
        <v>4</v>
      </c>
      <c r="J434" s="147">
        <v>49000000000</v>
      </c>
      <c r="K434" s="58">
        <v>4.25</v>
      </c>
      <c r="L434" s="58">
        <v>4.82</v>
      </c>
      <c r="M434" s="58">
        <v>4.5</v>
      </c>
      <c r="N434" s="57">
        <v>15000000000</v>
      </c>
    </row>
    <row r="435" spans="1:14" x14ac:dyDescent="0.25">
      <c r="A435" s="70" t="s">
        <v>248</v>
      </c>
      <c r="B435" s="56">
        <v>45272</v>
      </c>
      <c r="C435" s="22" t="s">
        <v>349</v>
      </c>
      <c r="D435" s="22" t="s">
        <v>17</v>
      </c>
      <c r="E435" s="55">
        <v>182</v>
      </c>
      <c r="F435" s="56">
        <v>45274</v>
      </c>
      <c r="G435" s="77">
        <v>45454</v>
      </c>
      <c r="H435" s="57">
        <v>20000000000</v>
      </c>
      <c r="I435" s="58">
        <v>4.25</v>
      </c>
      <c r="J435" s="145">
        <v>68000000000</v>
      </c>
      <c r="K435" s="64">
        <v>4.5</v>
      </c>
      <c r="L435" s="64">
        <v>4.82</v>
      </c>
      <c r="M435" s="64">
        <v>4.6899999999999995</v>
      </c>
      <c r="N435" s="57">
        <v>20000000000</v>
      </c>
    </row>
    <row r="436" spans="1:14" x14ac:dyDescent="0.25">
      <c r="A436" s="70" t="s">
        <v>248</v>
      </c>
      <c r="B436" s="56">
        <v>45272</v>
      </c>
      <c r="C436" s="22" t="s">
        <v>349</v>
      </c>
      <c r="D436" s="22" t="s">
        <v>17</v>
      </c>
      <c r="E436" s="55">
        <v>364</v>
      </c>
      <c r="F436" s="56">
        <v>45274</v>
      </c>
      <c r="G436" s="77">
        <v>45636</v>
      </c>
      <c r="H436" s="57">
        <v>5000000000</v>
      </c>
      <c r="I436" s="64">
        <v>4.5</v>
      </c>
      <c r="J436" s="146"/>
      <c r="K436" s="64"/>
      <c r="L436" s="64"/>
      <c r="M436" s="64"/>
      <c r="N436" s="63"/>
    </row>
    <row r="437" spans="1:14" x14ac:dyDescent="0.25">
      <c r="A437" s="70" t="s">
        <v>249</v>
      </c>
      <c r="B437" s="56">
        <v>45279</v>
      </c>
      <c r="C437" s="22" t="s">
        <v>349</v>
      </c>
      <c r="D437" s="22" t="s">
        <v>17</v>
      </c>
      <c r="E437" s="55">
        <v>7</v>
      </c>
      <c r="F437" s="56">
        <v>45281</v>
      </c>
      <c r="G437" s="77">
        <v>45286</v>
      </c>
      <c r="H437" s="57">
        <v>25000000000</v>
      </c>
      <c r="I437" s="64">
        <v>3.75</v>
      </c>
      <c r="J437" s="146"/>
      <c r="K437" s="64"/>
      <c r="L437" s="64"/>
      <c r="M437" s="64"/>
      <c r="N437" s="63"/>
    </row>
    <row r="438" spans="1:14" x14ac:dyDescent="0.25">
      <c r="A438" s="70" t="s">
        <v>249</v>
      </c>
      <c r="B438" s="56">
        <v>45279</v>
      </c>
      <c r="C438" s="22" t="s">
        <v>349</v>
      </c>
      <c r="D438" s="22" t="s">
        <v>17</v>
      </c>
      <c r="E438" s="55">
        <v>91</v>
      </c>
      <c r="F438" s="56">
        <v>45281</v>
      </c>
      <c r="G438" s="77">
        <v>45370</v>
      </c>
      <c r="H438" s="57">
        <v>20000000000</v>
      </c>
      <c r="I438" s="58">
        <v>4</v>
      </c>
      <c r="J438" s="147">
        <v>28000000000</v>
      </c>
      <c r="K438" s="58">
        <v>4.25</v>
      </c>
      <c r="L438" s="58">
        <v>4.99</v>
      </c>
      <c r="M438" s="58">
        <v>4.25</v>
      </c>
      <c r="N438" s="57">
        <v>20000000000</v>
      </c>
    </row>
    <row r="439" spans="1:14" x14ac:dyDescent="0.25">
      <c r="A439" s="70" t="s">
        <v>249</v>
      </c>
      <c r="B439" s="56">
        <v>45279</v>
      </c>
      <c r="C439" s="22" t="s">
        <v>349</v>
      </c>
      <c r="D439" s="22" t="s">
        <v>17</v>
      </c>
      <c r="E439" s="55">
        <v>182</v>
      </c>
      <c r="F439" s="56">
        <v>45281</v>
      </c>
      <c r="G439" s="77">
        <v>45461</v>
      </c>
      <c r="H439" s="57">
        <v>25000000000</v>
      </c>
      <c r="I439" s="58">
        <v>4.25</v>
      </c>
      <c r="J439" s="145">
        <v>43000000000</v>
      </c>
      <c r="K439" s="64">
        <v>4.5</v>
      </c>
      <c r="L439" s="64">
        <v>5.09</v>
      </c>
      <c r="M439" s="64">
        <v>4.5</v>
      </c>
      <c r="N439" s="57">
        <v>25000000000</v>
      </c>
    </row>
    <row r="440" spans="1:14" x14ac:dyDescent="0.25">
      <c r="A440" s="70" t="s">
        <v>249</v>
      </c>
      <c r="B440" s="56">
        <v>45279</v>
      </c>
      <c r="C440" s="22" t="s">
        <v>349</v>
      </c>
      <c r="D440" s="22" t="s">
        <v>17</v>
      </c>
      <c r="E440" s="55">
        <v>364</v>
      </c>
      <c r="F440" s="56">
        <v>45281</v>
      </c>
      <c r="G440" s="77">
        <v>45643</v>
      </c>
      <c r="H440" s="57">
        <v>5000000000</v>
      </c>
      <c r="I440" s="64">
        <v>4.5</v>
      </c>
      <c r="J440" s="146"/>
      <c r="K440" s="64"/>
      <c r="L440" s="64"/>
      <c r="M440" s="64"/>
      <c r="N440" s="63"/>
    </row>
    <row r="441" spans="1:14" x14ac:dyDescent="0.25">
      <c r="A441" s="70" t="s">
        <v>250</v>
      </c>
      <c r="B441" s="56">
        <v>45286</v>
      </c>
      <c r="C441" s="22" t="s">
        <v>349</v>
      </c>
      <c r="D441" s="22" t="s">
        <v>17</v>
      </c>
      <c r="E441" s="55">
        <v>7</v>
      </c>
      <c r="F441" s="56">
        <v>45288</v>
      </c>
      <c r="G441" s="77">
        <v>45293</v>
      </c>
      <c r="H441" s="57">
        <v>30000000000</v>
      </c>
      <c r="I441" s="64">
        <v>3.75</v>
      </c>
      <c r="J441" s="145">
        <v>26000000000</v>
      </c>
      <c r="K441" s="64">
        <v>3.9899999999999998</v>
      </c>
      <c r="L441" s="64">
        <v>3.9899999999999998</v>
      </c>
      <c r="M441" s="64">
        <v>3.9899999999999998</v>
      </c>
      <c r="N441" s="57">
        <v>26000000000</v>
      </c>
    </row>
    <row r="442" spans="1:14" x14ac:dyDescent="0.25">
      <c r="A442" s="70" t="s">
        <v>250</v>
      </c>
      <c r="B442" s="56">
        <v>45286</v>
      </c>
      <c r="C442" s="22" t="s">
        <v>349</v>
      </c>
      <c r="D442" s="22" t="s">
        <v>17</v>
      </c>
      <c r="E442" s="55">
        <v>91</v>
      </c>
      <c r="F442" s="56">
        <v>45288</v>
      </c>
      <c r="G442" s="77">
        <v>45377</v>
      </c>
      <c r="H442" s="57">
        <v>25000000000</v>
      </c>
      <c r="I442" s="58">
        <v>4</v>
      </c>
      <c r="J442" s="147">
        <v>25000000000</v>
      </c>
      <c r="K442" s="58">
        <v>4.25</v>
      </c>
      <c r="L442" s="58">
        <v>4.5999999999999996</v>
      </c>
      <c r="M442" s="58">
        <v>4.25</v>
      </c>
      <c r="N442" s="57">
        <v>25000000000</v>
      </c>
    </row>
    <row r="443" spans="1:14" x14ac:dyDescent="0.25">
      <c r="A443" s="70" t="s">
        <v>250</v>
      </c>
      <c r="B443" s="56">
        <v>45286</v>
      </c>
      <c r="C443" s="22" t="s">
        <v>349</v>
      </c>
      <c r="D443" s="22" t="s">
        <v>17</v>
      </c>
      <c r="E443" s="55">
        <v>182</v>
      </c>
      <c r="F443" s="56">
        <v>45288</v>
      </c>
      <c r="G443" s="77">
        <v>45468</v>
      </c>
      <c r="H443" s="57">
        <v>25000000000</v>
      </c>
      <c r="I443" s="58">
        <v>4.25</v>
      </c>
      <c r="J443" s="145">
        <v>36000000000</v>
      </c>
      <c r="K443" s="64">
        <v>4.5</v>
      </c>
      <c r="L443" s="64">
        <v>4.5999999999999996</v>
      </c>
      <c r="M443" s="64">
        <v>4.5</v>
      </c>
      <c r="N443" s="57">
        <v>25000000000</v>
      </c>
    </row>
    <row r="444" spans="1:14" x14ac:dyDescent="0.25">
      <c r="A444" s="70" t="s">
        <v>250</v>
      </c>
      <c r="B444" s="56">
        <v>45286</v>
      </c>
      <c r="C444" s="22" t="s">
        <v>349</v>
      </c>
      <c r="D444" s="22" t="s">
        <v>17</v>
      </c>
      <c r="E444" s="55">
        <v>364</v>
      </c>
      <c r="F444" s="56">
        <v>45288</v>
      </c>
      <c r="G444" s="77">
        <v>45650</v>
      </c>
      <c r="H444" s="57">
        <v>5000000000</v>
      </c>
      <c r="I444" s="64">
        <v>4.5</v>
      </c>
      <c r="J444" s="145">
        <v>4000000000</v>
      </c>
      <c r="K444" s="64">
        <v>4.5</v>
      </c>
      <c r="L444" s="64">
        <v>4.5</v>
      </c>
      <c r="M444" s="64">
        <v>4.5</v>
      </c>
      <c r="N444" s="57">
        <v>4000000000</v>
      </c>
    </row>
    <row r="445" spans="1:14" x14ac:dyDescent="0.25">
      <c r="A445" s="70" t="s">
        <v>251</v>
      </c>
      <c r="B445" s="56">
        <v>45293</v>
      </c>
      <c r="C445" s="22" t="s">
        <v>349</v>
      </c>
      <c r="D445" s="22" t="s">
        <v>17</v>
      </c>
      <c r="E445" s="55">
        <v>7</v>
      </c>
      <c r="F445" s="56">
        <v>45295</v>
      </c>
      <c r="G445" s="77">
        <v>45300</v>
      </c>
      <c r="H445" s="57">
        <v>30000000000</v>
      </c>
      <c r="I445" s="64">
        <v>3.75</v>
      </c>
      <c r="J445" s="145">
        <v>30000000000</v>
      </c>
      <c r="K445" s="64">
        <v>3.75</v>
      </c>
      <c r="L445" s="64">
        <v>3.75</v>
      </c>
      <c r="M445" s="64">
        <v>3.75</v>
      </c>
      <c r="N445" s="57">
        <v>30000000000</v>
      </c>
    </row>
    <row r="446" spans="1:14" x14ac:dyDescent="0.25">
      <c r="A446" s="70" t="s">
        <v>251</v>
      </c>
      <c r="B446" s="56">
        <v>45293</v>
      </c>
      <c r="C446" s="22" t="s">
        <v>349</v>
      </c>
      <c r="D446" s="22" t="s">
        <v>17</v>
      </c>
      <c r="E446" s="55">
        <v>91</v>
      </c>
      <c r="F446" s="56">
        <v>45295</v>
      </c>
      <c r="G446" s="77">
        <v>45384</v>
      </c>
      <c r="H446" s="57">
        <v>25000000000</v>
      </c>
      <c r="I446" s="58">
        <v>4</v>
      </c>
      <c r="J446" s="147">
        <v>22000000000</v>
      </c>
      <c r="K446" s="58">
        <v>4.8899999999999997</v>
      </c>
      <c r="L446" s="58">
        <v>4.8899999999999997</v>
      </c>
      <c r="M446" s="58">
        <v>4.8899999999999997</v>
      </c>
      <c r="N446" s="57">
        <v>22000000000</v>
      </c>
    </row>
    <row r="447" spans="1:14" x14ac:dyDescent="0.25">
      <c r="A447" s="70" t="s">
        <v>251</v>
      </c>
      <c r="B447" s="56">
        <v>45293</v>
      </c>
      <c r="C447" s="22" t="s">
        <v>349</v>
      </c>
      <c r="D447" s="22" t="s">
        <v>17</v>
      </c>
      <c r="E447" s="55">
        <v>182</v>
      </c>
      <c r="F447" s="56">
        <v>45295</v>
      </c>
      <c r="G447" s="77">
        <v>45475</v>
      </c>
      <c r="H447" s="57">
        <v>25000000000</v>
      </c>
      <c r="I447" s="58">
        <v>4.25</v>
      </c>
      <c r="J447" s="145">
        <v>22000000000</v>
      </c>
      <c r="K447" s="64">
        <v>4.99</v>
      </c>
      <c r="L447" s="64">
        <v>4.99</v>
      </c>
      <c r="M447" s="64">
        <v>4.99</v>
      </c>
      <c r="N447" s="57">
        <v>22000000000</v>
      </c>
    </row>
    <row r="448" spans="1:14" x14ac:dyDescent="0.25">
      <c r="A448" s="70" t="s">
        <v>251</v>
      </c>
      <c r="B448" s="56">
        <v>45293</v>
      </c>
      <c r="C448" s="22" t="s">
        <v>349</v>
      </c>
      <c r="D448" s="22" t="s">
        <v>17</v>
      </c>
      <c r="E448" s="55">
        <v>364</v>
      </c>
      <c r="F448" s="56">
        <v>45295</v>
      </c>
      <c r="G448" s="77">
        <v>45657</v>
      </c>
      <c r="H448" s="57">
        <v>5000000000</v>
      </c>
      <c r="I448" s="64">
        <v>4.5</v>
      </c>
      <c r="J448" s="146"/>
      <c r="K448" s="64"/>
      <c r="L448" s="64"/>
      <c r="M448" s="64"/>
      <c r="N448" s="63"/>
    </row>
    <row r="449" spans="1:14" x14ac:dyDescent="0.25">
      <c r="A449" s="70" t="s">
        <v>252</v>
      </c>
      <c r="B449" s="56">
        <v>45300</v>
      </c>
      <c r="C449" s="22" t="s">
        <v>349</v>
      </c>
      <c r="D449" s="22" t="s">
        <v>17</v>
      </c>
      <c r="E449" s="55">
        <v>7</v>
      </c>
      <c r="F449" s="56">
        <v>45302</v>
      </c>
      <c r="G449" s="77">
        <v>45307</v>
      </c>
      <c r="H449" s="57">
        <v>30000000000</v>
      </c>
      <c r="I449" s="64">
        <v>3.75</v>
      </c>
      <c r="J449" s="145">
        <v>30000000000</v>
      </c>
      <c r="K449" s="64">
        <v>3.75</v>
      </c>
      <c r="L449" s="64">
        <v>3.75</v>
      </c>
      <c r="M449" s="64">
        <v>3.75</v>
      </c>
      <c r="N449" s="57">
        <v>30000000000</v>
      </c>
    </row>
    <row r="450" spans="1:14" x14ac:dyDescent="0.25">
      <c r="A450" s="70" t="s">
        <v>252</v>
      </c>
      <c r="B450" s="56">
        <v>45300</v>
      </c>
      <c r="C450" s="22" t="s">
        <v>349</v>
      </c>
      <c r="D450" s="22" t="s">
        <v>17</v>
      </c>
      <c r="E450" s="55">
        <v>91</v>
      </c>
      <c r="F450" s="56">
        <v>45302</v>
      </c>
      <c r="G450" s="77">
        <v>45391</v>
      </c>
      <c r="H450" s="57">
        <v>25000000000</v>
      </c>
      <c r="I450" s="58">
        <v>4</v>
      </c>
      <c r="J450" s="147">
        <v>31000000000</v>
      </c>
      <c r="K450" s="58">
        <v>4.25</v>
      </c>
      <c r="L450" s="58">
        <v>4.5900000000000007</v>
      </c>
      <c r="M450" s="58">
        <v>4.25</v>
      </c>
      <c r="N450" s="57">
        <v>25000000000</v>
      </c>
    </row>
    <row r="451" spans="1:14" x14ac:dyDescent="0.25">
      <c r="A451" s="70" t="s">
        <v>252</v>
      </c>
      <c r="B451" s="56">
        <v>45300</v>
      </c>
      <c r="C451" s="22" t="s">
        <v>349</v>
      </c>
      <c r="D451" s="22" t="s">
        <v>17</v>
      </c>
      <c r="E451" s="55">
        <v>182</v>
      </c>
      <c r="F451" s="56">
        <v>45302</v>
      </c>
      <c r="G451" s="77">
        <v>45482</v>
      </c>
      <c r="H451" s="57">
        <v>25000000000</v>
      </c>
      <c r="I451" s="58">
        <v>4.25</v>
      </c>
      <c r="J451" s="145">
        <v>22000000000</v>
      </c>
      <c r="K451" s="64">
        <v>4.6899999999999995</v>
      </c>
      <c r="L451" s="64">
        <v>4.6899999999999995</v>
      </c>
      <c r="M451" s="64">
        <v>4.6899999999999995</v>
      </c>
      <c r="N451" s="57">
        <v>22000000000</v>
      </c>
    </row>
    <row r="452" spans="1:14" x14ac:dyDescent="0.25">
      <c r="A452" s="70" t="s">
        <v>252</v>
      </c>
      <c r="B452" s="56">
        <v>45300</v>
      </c>
      <c r="C452" s="22" t="s">
        <v>349</v>
      </c>
      <c r="D452" s="22" t="s">
        <v>17</v>
      </c>
      <c r="E452" s="55">
        <v>364</v>
      </c>
      <c r="F452" s="56">
        <v>45302</v>
      </c>
      <c r="G452" s="77">
        <v>45664</v>
      </c>
      <c r="H452" s="57">
        <v>5000000000</v>
      </c>
      <c r="I452" s="64">
        <v>4.5</v>
      </c>
      <c r="J452" s="146"/>
      <c r="K452" s="64"/>
      <c r="L452" s="64"/>
      <c r="M452" s="64"/>
      <c r="N452" s="63"/>
    </row>
    <row r="453" spans="1:14" x14ac:dyDescent="0.25">
      <c r="A453" s="70" t="s">
        <v>253</v>
      </c>
      <c r="B453" s="56">
        <v>45307</v>
      </c>
      <c r="C453" s="22" t="s">
        <v>349</v>
      </c>
      <c r="D453" s="22" t="s">
        <v>17</v>
      </c>
      <c r="E453" s="55">
        <v>7</v>
      </c>
      <c r="F453" s="56">
        <v>45309</v>
      </c>
      <c r="G453" s="77">
        <v>45314</v>
      </c>
      <c r="H453" s="57">
        <v>30000000000</v>
      </c>
      <c r="I453" s="64">
        <v>3.75</v>
      </c>
      <c r="J453" s="145">
        <v>30000000000</v>
      </c>
      <c r="K453" s="64">
        <v>3.75</v>
      </c>
      <c r="L453" s="64">
        <v>3.75</v>
      </c>
      <c r="M453" s="64">
        <v>3.75</v>
      </c>
      <c r="N453" s="57">
        <v>30000000000</v>
      </c>
    </row>
    <row r="454" spans="1:14" x14ac:dyDescent="0.25">
      <c r="A454" s="70" t="s">
        <v>253</v>
      </c>
      <c r="B454" s="56">
        <v>45307</v>
      </c>
      <c r="C454" s="22" t="s">
        <v>349</v>
      </c>
      <c r="D454" s="22" t="s">
        <v>17</v>
      </c>
      <c r="E454" s="55">
        <v>91</v>
      </c>
      <c r="F454" s="56">
        <v>45309</v>
      </c>
      <c r="G454" s="77">
        <v>45398</v>
      </c>
      <c r="H454" s="57">
        <v>25000000000</v>
      </c>
      <c r="I454" s="58">
        <v>4</v>
      </c>
      <c r="J454" s="147">
        <v>45500000000</v>
      </c>
      <c r="K454" s="58">
        <v>4.29</v>
      </c>
      <c r="L454" s="58">
        <v>4.5</v>
      </c>
      <c r="M454" s="58">
        <v>4.29</v>
      </c>
      <c r="N454" s="57">
        <v>25000000000</v>
      </c>
    </row>
    <row r="455" spans="1:14" x14ac:dyDescent="0.25">
      <c r="A455" s="70" t="s">
        <v>253</v>
      </c>
      <c r="B455" s="56">
        <v>45307</v>
      </c>
      <c r="C455" s="22" t="s">
        <v>349</v>
      </c>
      <c r="D455" s="22" t="s">
        <v>17</v>
      </c>
      <c r="E455" s="55">
        <v>182</v>
      </c>
      <c r="F455" s="56">
        <v>45309</v>
      </c>
      <c r="G455" s="77">
        <v>45489</v>
      </c>
      <c r="H455" s="57">
        <v>25000000000</v>
      </c>
      <c r="I455" s="58">
        <v>4.25</v>
      </c>
      <c r="J455" s="145">
        <v>22000000000</v>
      </c>
      <c r="K455" s="64">
        <v>4.3900000000000006</v>
      </c>
      <c r="L455" s="64">
        <v>4.3900000000000006</v>
      </c>
      <c r="M455" s="64">
        <v>4.3900000000000006</v>
      </c>
      <c r="N455" s="57">
        <v>22000000000</v>
      </c>
    </row>
    <row r="456" spans="1:14" x14ac:dyDescent="0.25">
      <c r="A456" s="70" t="s">
        <v>253</v>
      </c>
      <c r="B456" s="56">
        <v>45307</v>
      </c>
      <c r="C456" s="22" t="s">
        <v>349</v>
      </c>
      <c r="D456" s="22" t="s">
        <v>17</v>
      </c>
      <c r="E456" s="55">
        <v>364</v>
      </c>
      <c r="F456" s="56">
        <v>45309</v>
      </c>
      <c r="G456" s="77">
        <v>45671</v>
      </c>
      <c r="H456" s="57">
        <v>5000000000</v>
      </c>
      <c r="I456" s="64">
        <v>4.5</v>
      </c>
      <c r="J456" s="146"/>
      <c r="K456" s="64"/>
      <c r="L456" s="64"/>
      <c r="M456" s="64"/>
      <c r="N456" s="63"/>
    </row>
    <row r="457" spans="1:14" x14ac:dyDescent="0.25">
      <c r="A457" s="70" t="s">
        <v>254</v>
      </c>
      <c r="B457" s="56">
        <v>45314</v>
      </c>
      <c r="C457" s="22" t="s">
        <v>349</v>
      </c>
      <c r="D457" s="22" t="s">
        <v>17</v>
      </c>
      <c r="E457" s="55">
        <v>7</v>
      </c>
      <c r="F457" s="56">
        <v>45316</v>
      </c>
      <c r="G457" s="77">
        <v>45321</v>
      </c>
      <c r="H457" s="57">
        <v>40000000000</v>
      </c>
      <c r="I457" s="64">
        <v>3.75</v>
      </c>
      <c r="J457" s="145">
        <v>40000000000</v>
      </c>
      <c r="K457" s="64">
        <v>3.75</v>
      </c>
      <c r="L457" s="64">
        <v>3.75</v>
      </c>
      <c r="M457" s="64">
        <v>3.75</v>
      </c>
      <c r="N457" s="57">
        <v>40000000000</v>
      </c>
    </row>
    <row r="458" spans="1:14" x14ac:dyDescent="0.25">
      <c r="A458" s="70" t="s">
        <v>254</v>
      </c>
      <c r="B458" s="56">
        <v>45314</v>
      </c>
      <c r="C458" s="22" t="s">
        <v>349</v>
      </c>
      <c r="D458" s="22" t="s">
        <v>17</v>
      </c>
      <c r="E458" s="55">
        <v>91</v>
      </c>
      <c r="F458" s="56">
        <v>45316</v>
      </c>
      <c r="G458" s="77">
        <v>45405</v>
      </c>
      <c r="H458" s="57">
        <v>30000000000</v>
      </c>
      <c r="I458" s="58">
        <v>4</v>
      </c>
      <c r="J458" s="147">
        <v>37000000000</v>
      </c>
      <c r="K458" s="58">
        <v>4</v>
      </c>
      <c r="L458" s="58">
        <v>4.51</v>
      </c>
      <c r="M458" s="58">
        <v>4.25</v>
      </c>
      <c r="N458" s="57">
        <v>30000000000</v>
      </c>
    </row>
    <row r="459" spans="1:14" x14ac:dyDescent="0.25">
      <c r="A459" s="70" t="s">
        <v>254</v>
      </c>
      <c r="B459" s="56">
        <v>45314</v>
      </c>
      <c r="C459" s="22" t="s">
        <v>349</v>
      </c>
      <c r="D459" s="22" t="s">
        <v>17</v>
      </c>
      <c r="E459" s="55">
        <v>182</v>
      </c>
      <c r="F459" s="56">
        <v>45316</v>
      </c>
      <c r="G459" s="77">
        <v>45496</v>
      </c>
      <c r="H459" s="57">
        <v>25000000000</v>
      </c>
      <c r="I459" s="58">
        <v>4.25</v>
      </c>
      <c r="J459" s="145">
        <v>39000000000</v>
      </c>
      <c r="K459" s="64">
        <v>4.25</v>
      </c>
      <c r="L459" s="64">
        <v>4.5</v>
      </c>
      <c r="M459" s="64">
        <v>4.3900000000000006</v>
      </c>
      <c r="N459" s="57">
        <v>25000000000</v>
      </c>
    </row>
    <row r="460" spans="1:14" x14ac:dyDescent="0.25">
      <c r="A460" s="70" t="s">
        <v>254</v>
      </c>
      <c r="B460" s="56">
        <v>45314</v>
      </c>
      <c r="C460" s="22" t="s">
        <v>349</v>
      </c>
      <c r="D460" s="22" t="s">
        <v>17</v>
      </c>
      <c r="E460" s="55">
        <v>364</v>
      </c>
      <c r="F460" s="56">
        <v>45316</v>
      </c>
      <c r="G460" s="77">
        <v>45678</v>
      </c>
      <c r="H460" s="57">
        <v>5000000000</v>
      </c>
      <c r="I460" s="64">
        <v>4.5</v>
      </c>
      <c r="J460" s="146"/>
      <c r="K460" s="64"/>
      <c r="L460" s="64"/>
      <c r="M460" s="64"/>
      <c r="N460" s="63"/>
    </row>
    <row r="461" spans="1:14" x14ac:dyDescent="0.25">
      <c r="A461" s="70" t="s">
        <v>255</v>
      </c>
      <c r="B461" s="56">
        <v>45321</v>
      </c>
      <c r="C461" s="22" t="s">
        <v>349</v>
      </c>
      <c r="D461" s="22" t="s">
        <v>17</v>
      </c>
      <c r="E461" s="55">
        <v>7</v>
      </c>
      <c r="F461" s="56">
        <v>45323</v>
      </c>
      <c r="G461" s="77">
        <v>45328</v>
      </c>
      <c r="H461" s="57">
        <v>40000000000</v>
      </c>
      <c r="I461" s="64">
        <v>3.75</v>
      </c>
      <c r="J461" s="145">
        <v>40000000000</v>
      </c>
      <c r="K461" s="64">
        <v>3.75</v>
      </c>
      <c r="L461" s="64">
        <v>3.75</v>
      </c>
      <c r="M461" s="64">
        <v>3.75</v>
      </c>
      <c r="N461" s="57">
        <v>40000000000</v>
      </c>
    </row>
    <row r="462" spans="1:14" x14ac:dyDescent="0.25">
      <c r="A462" s="70" t="s">
        <v>255</v>
      </c>
      <c r="B462" s="56">
        <v>45321</v>
      </c>
      <c r="C462" s="22" t="s">
        <v>349</v>
      </c>
      <c r="D462" s="22" t="s">
        <v>17</v>
      </c>
      <c r="E462" s="55">
        <v>91</v>
      </c>
      <c r="F462" s="56">
        <v>45323</v>
      </c>
      <c r="G462" s="77">
        <v>45412</v>
      </c>
      <c r="H462" s="57">
        <v>30000000000</v>
      </c>
      <c r="I462" s="58">
        <v>4</v>
      </c>
      <c r="J462" s="147">
        <v>33000000000</v>
      </c>
      <c r="K462" s="58">
        <v>4</v>
      </c>
      <c r="L462" s="58">
        <v>4.55</v>
      </c>
      <c r="M462" s="58">
        <v>4</v>
      </c>
      <c r="N462" s="57">
        <v>30000000000</v>
      </c>
    </row>
    <row r="463" spans="1:14" x14ac:dyDescent="0.25">
      <c r="A463" s="70" t="s">
        <v>255</v>
      </c>
      <c r="B463" s="56">
        <v>45321</v>
      </c>
      <c r="C463" s="22" t="s">
        <v>349</v>
      </c>
      <c r="D463" s="22" t="s">
        <v>17</v>
      </c>
      <c r="E463" s="55">
        <v>182</v>
      </c>
      <c r="F463" s="56">
        <v>45323</v>
      </c>
      <c r="G463" s="77">
        <v>45503</v>
      </c>
      <c r="H463" s="57">
        <v>25000000000</v>
      </c>
      <c r="I463" s="58">
        <v>4.25</v>
      </c>
      <c r="J463" s="145">
        <v>35000000000</v>
      </c>
      <c r="K463" s="64">
        <v>4.25</v>
      </c>
      <c r="L463" s="64">
        <v>4.51</v>
      </c>
      <c r="M463" s="64">
        <v>4.25</v>
      </c>
      <c r="N463" s="57">
        <v>25000000000</v>
      </c>
    </row>
    <row r="464" spans="1:14" x14ac:dyDescent="0.25">
      <c r="A464" s="70" t="s">
        <v>255</v>
      </c>
      <c r="B464" s="56">
        <v>45321</v>
      </c>
      <c r="C464" s="22" t="s">
        <v>349</v>
      </c>
      <c r="D464" s="22" t="s">
        <v>17</v>
      </c>
      <c r="E464" s="55">
        <v>364</v>
      </c>
      <c r="F464" s="56">
        <v>45323</v>
      </c>
      <c r="G464" s="77">
        <v>45685</v>
      </c>
      <c r="H464" s="57">
        <v>5000000000</v>
      </c>
      <c r="I464" s="64">
        <v>4.5</v>
      </c>
      <c r="J464" s="146"/>
      <c r="K464" s="64"/>
      <c r="L464" s="64"/>
      <c r="M464" s="64"/>
      <c r="N464" s="63"/>
    </row>
    <row r="465" spans="1:14" x14ac:dyDescent="0.25">
      <c r="A465" s="70" t="s">
        <v>256</v>
      </c>
      <c r="B465" s="56">
        <v>45328</v>
      </c>
      <c r="C465" s="22" t="s">
        <v>349</v>
      </c>
      <c r="D465" s="22" t="s">
        <v>17</v>
      </c>
      <c r="E465" s="55">
        <v>7</v>
      </c>
      <c r="F465" s="56">
        <v>45330</v>
      </c>
      <c r="G465" s="77">
        <v>45335</v>
      </c>
      <c r="H465" s="57">
        <v>50000000000</v>
      </c>
      <c r="I465" s="64">
        <v>3.75</v>
      </c>
      <c r="J465" s="145">
        <v>50000000000</v>
      </c>
      <c r="K465" s="64">
        <v>3.75</v>
      </c>
      <c r="L465" s="64">
        <v>3.75</v>
      </c>
      <c r="M465" s="64">
        <v>3.75</v>
      </c>
      <c r="N465" s="57">
        <v>50000000000</v>
      </c>
    </row>
    <row r="466" spans="1:14" x14ac:dyDescent="0.25">
      <c r="A466" s="70" t="s">
        <v>256</v>
      </c>
      <c r="B466" s="56">
        <v>45328</v>
      </c>
      <c r="C466" s="22" t="s">
        <v>349</v>
      </c>
      <c r="D466" s="22" t="s">
        <v>17</v>
      </c>
      <c r="E466" s="55">
        <v>91</v>
      </c>
      <c r="F466" s="56">
        <v>45330</v>
      </c>
      <c r="G466" s="77">
        <v>45419</v>
      </c>
      <c r="H466" s="57">
        <v>30000000000</v>
      </c>
      <c r="I466" s="58">
        <v>4</v>
      </c>
      <c r="J466" s="147">
        <v>28200000000</v>
      </c>
      <c r="K466" s="58">
        <v>4</v>
      </c>
      <c r="L466" s="58">
        <v>4.55</v>
      </c>
      <c r="M466" s="58">
        <v>4</v>
      </c>
      <c r="N466" s="57">
        <v>28200000000</v>
      </c>
    </row>
    <row r="467" spans="1:14" x14ac:dyDescent="0.25">
      <c r="A467" s="70" t="s">
        <v>256</v>
      </c>
      <c r="B467" s="56">
        <v>45328</v>
      </c>
      <c r="C467" s="22" t="s">
        <v>349</v>
      </c>
      <c r="D467" s="22" t="s">
        <v>17</v>
      </c>
      <c r="E467" s="55">
        <v>182</v>
      </c>
      <c r="F467" s="56">
        <v>45330</v>
      </c>
      <c r="G467" s="77">
        <v>45510</v>
      </c>
      <c r="H467" s="57">
        <v>30000000000</v>
      </c>
      <c r="I467" s="58">
        <v>4.25</v>
      </c>
      <c r="J467" s="145">
        <v>35000000000</v>
      </c>
      <c r="K467" s="64">
        <v>4.25</v>
      </c>
      <c r="L467" s="64">
        <v>4.51</v>
      </c>
      <c r="M467" s="64">
        <v>4.25</v>
      </c>
      <c r="N467" s="57">
        <v>30000000000</v>
      </c>
    </row>
    <row r="468" spans="1:14" x14ac:dyDescent="0.25">
      <c r="A468" s="70" t="s">
        <v>256</v>
      </c>
      <c r="B468" s="56">
        <v>45328</v>
      </c>
      <c r="C468" s="22" t="s">
        <v>349</v>
      </c>
      <c r="D468" s="22" t="s">
        <v>17</v>
      </c>
      <c r="E468" s="55">
        <v>364</v>
      </c>
      <c r="F468" s="56">
        <v>45330</v>
      </c>
      <c r="G468" s="77">
        <v>45692</v>
      </c>
      <c r="H468" s="57">
        <v>5000000000</v>
      </c>
      <c r="I468" s="64">
        <v>4.5</v>
      </c>
      <c r="J468" s="146"/>
      <c r="K468" s="64"/>
      <c r="L468" s="64"/>
      <c r="M468" s="64"/>
      <c r="N468" s="63"/>
    </row>
    <row r="469" spans="1:14" x14ac:dyDescent="0.25">
      <c r="A469" s="70" t="s">
        <v>257</v>
      </c>
      <c r="B469" s="56">
        <v>45335</v>
      </c>
      <c r="C469" s="22" t="s">
        <v>349</v>
      </c>
      <c r="D469" s="22" t="s">
        <v>17</v>
      </c>
      <c r="E469" s="55">
        <v>7</v>
      </c>
      <c r="F469" s="56">
        <v>45337</v>
      </c>
      <c r="G469" s="77">
        <v>45342</v>
      </c>
      <c r="H469" s="57">
        <v>50000000000</v>
      </c>
      <c r="I469" s="64">
        <v>3.75</v>
      </c>
      <c r="J469" s="146"/>
      <c r="K469" s="64"/>
      <c r="L469" s="64"/>
      <c r="M469" s="64"/>
      <c r="N469" s="63"/>
    </row>
    <row r="470" spans="1:14" x14ac:dyDescent="0.25">
      <c r="A470" s="70" t="s">
        <v>257</v>
      </c>
      <c r="B470" s="56">
        <v>45335</v>
      </c>
      <c r="C470" s="22" t="s">
        <v>349</v>
      </c>
      <c r="D470" s="22" t="s">
        <v>17</v>
      </c>
      <c r="E470" s="55">
        <v>91</v>
      </c>
      <c r="F470" s="56">
        <v>45337</v>
      </c>
      <c r="G470" s="77">
        <v>45426</v>
      </c>
      <c r="H470" s="57">
        <v>30000000000</v>
      </c>
      <c r="I470" s="58">
        <v>4</v>
      </c>
      <c r="J470" s="147">
        <v>25000000000</v>
      </c>
      <c r="K470" s="58">
        <v>4.45</v>
      </c>
      <c r="L470" s="58">
        <v>4.45</v>
      </c>
      <c r="M470" s="58">
        <v>4.45</v>
      </c>
      <c r="N470" s="57">
        <v>25000000000</v>
      </c>
    </row>
    <row r="471" spans="1:14" x14ac:dyDescent="0.25">
      <c r="A471" s="70" t="s">
        <v>257</v>
      </c>
      <c r="B471" s="56">
        <v>45335</v>
      </c>
      <c r="C471" s="22" t="s">
        <v>349</v>
      </c>
      <c r="D471" s="22" t="s">
        <v>17</v>
      </c>
      <c r="E471" s="55">
        <v>182</v>
      </c>
      <c r="F471" s="56">
        <v>45337</v>
      </c>
      <c r="G471" s="77">
        <v>45517</v>
      </c>
      <c r="H471" s="57">
        <v>30000000000</v>
      </c>
      <c r="I471" s="58">
        <v>4.25</v>
      </c>
      <c r="J471" s="145">
        <v>25000000000</v>
      </c>
      <c r="K471" s="64">
        <v>4.51</v>
      </c>
      <c r="L471" s="64">
        <v>4.51</v>
      </c>
      <c r="M471" s="64">
        <v>4.51</v>
      </c>
      <c r="N471" s="57">
        <v>25000000000</v>
      </c>
    </row>
    <row r="472" spans="1:14" x14ac:dyDescent="0.25">
      <c r="A472" s="70" t="s">
        <v>257</v>
      </c>
      <c r="B472" s="56">
        <v>45335</v>
      </c>
      <c r="C472" s="22" t="s">
        <v>349</v>
      </c>
      <c r="D472" s="22" t="s">
        <v>17</v>
      </c>
      <c r="E472" s="55">
        <v>364</v>
      </c>
      <c r="F472" s="56">
        <v>45337</v>
      </c>
      <c r="G472" s="77">
        <v>45699</v>
      </c>
      <c r="H472" s="57">
        <v>5000000000</v>
      </c>
      <c r="I472" s="64">
        <v>4.5</v>
      </c>
      <c r="J472" s="146"/>
      <c r="K472" s="64"/>
      <c r="L472" s="64"/>
      <c r="M472" s="64"/>
      <c r="N472" s="63"/>
    </row>
    <row r="473" spans="1:14" x14ac:dyDescent="0.25">
      <c r="A473" s="70" t="s">
        <v>258</v>
      </c>
      <c r="B473" s="56">
        <v>45342</v>
      </c>
      <c r="C473" s="22" t="s">
        <v>349</v>
      </c>
      <c r="D473" s="22" t="s">
        <v>17</v>
      </c>
      <c r="E473" s="55">
        <v>7</v>
      </c>
      <c r="F473" s="56">
        <v>45344</v>
      </c>
      <c r="G473" s="77">
        <v>45349</v>
      </c>
      <c r="H473" s="57">
        <v>50000000000</v>
      </c>
      <c r="I473" s="64">
        <v>3.75</v>
      </c>
      <c r="J473" s="146"/>
      <c r="K473" s="64"/>
      <c r="L473" s="64"/>
      <c r="M473" s="64"/>
      <c r="N473" s="63"/>
    </row>
    <row r="474" spans="1:14" x14ac:dyDescent="0.25">
      <c r="A474" s="70" t="s">
        <v>258</v>
      </c>
      <c r="B474" s="56">
        <v>45342</v>
      </c>
      <c r="C474" s="22" t="s">
        <v>349</v>
      </c>
      <c r="D474" s="22" t="s">
        <v>17</v>
      </c>
      <c r="E474" s="55">
        <v>91</v>
      </c>
      <c r="F474" s="56">
        <v>45344</v>
      </c>
      <c r="G474" s="77">
        <v>45433</v>
      </c>
      <c r="H474" s="57">
        <v>30000000000</v>
      </c>
      <c r="I474" s="58">
        <v>4</v>
      </c>
      <c r="J474" s="147">
        <v>25000000000</v>
      </c>
      <c r="K474" s="58">
        <v>4.45</v>
      </c>
      <c r="L474" s="58">
        <v>4.45</v>
      </c>
      <c r="M474" s="58">
        <v>4.45</v>
      </c>
      <c r="N474" s="57">
        <v>25000000000</v>
      </c>
    </row>
    <row r="475" spans="1:14" x14ac:dyDescent="0.25">
      <c r="A475" s="70" t="s">
        <v>258</v>
      </c>
      <c r="B475" s="56">
        <v>45342</v>
      </c>
      <c r="C475" s="22" t="s">
        <v>349</v>
      </c>
      <c r="D475" s="22" t="s">
        <v>17</v>
      </c>
      <c r="E475" s="55">
        <v>182</v>
      </c>
      <c r="F475" s="56">
        <v>45344</v>
      </c>
      <c r="G475" s="77">
        <v>45524</v>
      </c>
      <c r="H475" s="57">
        <v>30000000000</v>
      </c>
      <c r="I475" s="58">
        <v>4.25</v>
      </c>
      <c r="J475" s="145">
        <v>25000000000</v>
      </c>
      <c r="K475" s="64">
        <v>4.51</v>
      </c>
      <c r="L475" s="64">
        <v>4.51</v>
      </c>
      <c r="M475" s="64">
        <v>4.51</v>
      </c>
      <c r="N475" s="57">
        <v>25000000000</v>
      </c>
    </row>
    <row r="476" spans="1:14" x14ac:dyDescent="0.25">
      <c r="A476" s="70" t="s">
        <v>258</v>
      </c>
      <c r="B476" s="56">
        <v>45342</v>
      </c>
      <c r="C476" s="22" t="s">
        <v>349</v>
      </c>
      <c r="D476" s="22" t="s">
        <v>17</v>
      </c>
      <c r="E476" s="55">
        <v>364</v>
      </c>
      <c r="F476" s="56">
        <v>45344</v>
      </c>
      <c r="G476" s="77">
        <v>45706</v>
      </c>
      <c r="H476" s="57">
        <v>5000000000</v>
      </c>
      <c r="I476" s="64">
        <v>4.5</v>
      </c>
      <c r="J476" s="146"/>
      <c r="K476" s="64"/>
      <c r="L476" s="64"/>
      <c r="M476" s="64"/>
      <c r="N476" s="63"/>
    </row>
    <row r="477" spans="1:14" x14ac:dyDescent="0.25">
      <c r="A477" s="70" t="s">
        <v>259</v>
      </c>
      <c r="B477" s="56">
        <v>45349</v>
      </c>
      <c r="C477" s="22" t="s">
        <v>349</v>
      </c>
      <c r="D477" s="22" t="s">
        <v>17</v>
      </c>
      <c r="E477" s="55">
        <v>7</v>
      </c>
      <c r="F477" s="56">
        <v>45351</v>
      </c>
      <c r="G477" s="77">
        <v>45356</v>
      </c>
      <c r="H477" s="57">
        <v>50000000000</v>
      </c>
      <c r="I477" s="64">
        <v>3.75</v>
      </c>
      <c r="J477" s="146"/>
      <c r="K477" s="64"/>
      <c r="L477" s="64"/>
      <c r="M477" s="64"/>
      <c r="N477" s="63"/>
    </row>
    <row r="478" spans="1:14" x14ac:dyDescent="0.25">
      <c r="A478" s="70" t="s">
        <v>259</v>
      </c>
      <c r="B478" s="56">
        <v>45349</v>
      </c>
      <c r="C478" s="22" t="s">
        <v>349</v>
      </c>
      <c r="D478" s="22" t="s">
        <v>17</v>
      </c>
      <c r="E478" s="55">
        <v>91</v>
      </c>
      <c r="F478" s="56">
        <v>45351</v>
      </c>
      <c r="G478" s="77">
        <v>45440</v>
      </c>
      <c r="H478" s="57">
        <v>30000000000</v>
      </c>
      <c r="I478" s="58">
        <v>4</v>
      </c>
      <c r="J478" s="147">
        <v>35000000000</v>
      </c>
      <c r="K478" s="58">
        <v>4.09</v>
      </c>
      <c r="L478" s="58">
        <v>4.25</v>
      </c>
      <c r="M478" s="58">
        <v>4.09</v>
      </c>
      <c r="N478" s="57">
        <v>30000000000</v>
      </c>
    </row>
    <row r="479" spans="1:14" x14ac:dyDescent="0.25">
      <c r="A479" s="70" t="s">
        <v>259</v>
      </c>
      <c r="B479" s="56">
        <v>45349</v>
      </c>
      <c r="C479" s="22" t="s">
        <v>349</v>
      </c>
      <c r="D479" s="22" t="s">
        <v>17</v>
      </c>
      <c r="E479" s="55">
        <v>182</v>
      </c>
      <c r="F479" s="56">
        <v>45351</v>
      </c>
      <c r="G479" s="77">
        <v>45531</v>
      </c>
      <c r="H479" s="57">
        <v>30000000000</v>
      </c>
      <c r="I479" s="58">
        <v>4.25</v>
      </c>
      <c r="J479" s="145">
        <v>28500000000</v>
      </c>
      <c r="K479" s="64">
        <v>4.25</v>
      </c>
      <c r="L479" s="64">
        <v>4.29</v>
      </c>
      <c r="M479" s="64">
        <v>4.25</v>
      </c>
      <c r="N479" s="57">
        <v>28500000000</v>
      </c>
    </row>
    <row r="480" spans="1:14" x14ac:dyDescent="0.25">
      <c r="A480" s="70" t="s">
        <v>259</v>
      </c>
      <c r="B480" s="56">
        <v>45349</v>
      </c>
      <c r="C480" s="22" t="s">
        <v>349</v>
      </c>
      <c r="D480" s="22" t="s">
        <v>17</v>
      </c>
      <c r="E480" s="55">
        <v>364</v>
      </c>
      <c r="F480" s="56">
        <v>45351</v>
      </c>
      <c r="G480" s="77">
        <v>45713</v>
      </c>
      <c r="H480" s="57">
        <v>5000000000</v>
      </c>
      <c r="I480" s="64">
        <v>4.5</v>
      </c>
      <c r="J480" s="146"/>
      <c r="K480" s="64"/>
      <c r="L480" s="64"/>
      <c r="M480" s="64"/>
      <c r="N480" s="63"/>
    </row>
    <row r="481" spans="1:14" x14ac:dyDescent="0.25">
      <c r="A481" s="70" t="s">
        <v>260</v>
      </c>
      <c r="B481" s="56">
        <v>45356</v>
      </c>
      <c r="C481" s="22" t="s">
        <v>349</v>
      </c>
      <c r="D481" s="22" t="s">
        <v>17</v>
      </c>
      <c r="E481" s="55">
        <v>7</v>
      </c>
      <c r="F481" s="56">
        <v>45358</v>
      </c>
      <c r="G481" s="77">
        <v>45363</v>
      </c>
      <c r="H481" s="57">
        <v>50000000000</v>
      </c>
      <c r="I481" s="64">
        <v>3.75</v>
      </c>
      <c r="J481" s="146"/>
      <c r="K481" s="64"/>
      <c r="L481" s="64"/>
      <c r="M481" s="64"/>
      <c r="N481" s="63"/>
    </row>
    <row r="482" spans="1:14" x14ac:dyDescent="0.25">
      <c r="A482" s="70" t="s">
        <v>260</v>
      </c>
      <c r="B482" s="56">
        <v>45356</v>
      </c>
      <c r="C482" s="22" t="s">
        <v>349</v>
      </c>
      <c r="D482" s="22" t="s">
        <v>17</v>
      </c>
      <c r="E482" s="55">
        <v>91</v>
      </c>
      <c r="F482" s="56">
        <v>45358</v>
      </c>
      <c r="G482" s="77">
        <v>45447</v>
      </c>
      <c r="H482" s="57">
        <v>35000000000</v>
      </c>
      <c r="I482" s="58">
        <v>4</v>
      </c>
      <c r="J482" s="147">
        <v>62500000000</v>
      </c>
      <c r="K482" s="58">
        <v>4.25</v>
      </c>
      <c r="L482" s="58">
        <v>4.29</v>
      </c>
      <c r="M482" s="58">
        <v>4.26</v>
      </c>
      <c r="N482" s="57">
        <v>35000000000</v>
      </c>
    </row>
    <row r="483" spans="1:14" x14ac:dyDescent="0.25">
      <c r="A483" s="70" t="s">
        <v>260</v>
      </c>
      <c r="B483" s="56">
        <v>45356</v>
      </c>
      <c r="C483" s="22" t="s">
        <v>349</v>
      </c>
      <c r="D483" s="22" t="s">
        <v>17</v>
      </c>
      <c r="E483" s="55">
        <v>182</v>
      </c>
      <c r="F483" s="56">
        <v>45358</v>
      </c>
      <c r="G483" s="77">
        <v>45538</v>
      </c>
      <c r="H483" s="57">
        <v>30000000000</v>
      </c>
      <c r="I483" s="58">
        <v>4.25</v>
      </c>
      <c r="J483" s="145">
        <v>28000000000</v>
      </c>
      <c r="K483" s="64">
        <v>4.25</v>
      </c>
      <c r="L483" s="64">
        <v>4.29</v>
      </c>
      <c r="M483" s="64">
        <v>4.25</v>
      </c>
      <c r="N483" s="57">
        <v>28000000000</v>
      </c>
    </row>
    <row r="484" spans="1:14" x14ac:dyDescent="0.25">
      <c r="A484" s="70" t="s">
        <v>260</v>
      </c>
      <c r="B484" s="56">
        <v>45356</v>
      </c>
      <c r="C484" s="22" t="s">
        <v>349</v>
      </c>
      <c r="D484" s="22" t="s">
        <v>17</v>
      </c>
      <c r="E484" s="55">
        <v>364</v>
      </c>
      <c r="F484" s="56">
        <v>45358</v>
      </c>
      <c r="G484" s="77">
        <v>45720</v>
      </c>
      <c r="H484" s="57">
        <v>5000000000</v>
      </c>
      <c r="I484" s="64">
        <v>4.5</v>
      </c>
      <c r="J484" s="146"/>
      <c r="K484" s="64"/>
      <c r="L484" s="64"/>
      <c r="M484" s="64"/>
      <c r="N484" s="63"/>
    </row>
    <row r="485" spans="1:14" x14ac:dyDescent="0.25">
      <c r="A485" s="70" t="s">
        <v>261</v>
      </c>
      <c r="B485" s="56">
        <v>45363</v>
      </c>
      <c r="C485" s="22" t="s">
        <v>349</v>
      </c>
      <c r="D485" s="22" t="s">
        <v>17</v>
      </c>
      <c r="E485" s="55">
        <v>7</v>
      </c>
      <c r="F485" s="56">
        <v>45365</v>
      </c>
      <c r="G485" s="77">
        <v>45370</v>
      </c>
      <c r="H485" s="57">
        <v>50000000000</v>
      </c>
      <c r="I485" s="64">
        <v>3.75</v>
      </c>
      <c r="J485" s="146"/>
      <c r="K485" s="64"/>
      <c r="L485" s="64"/>
      <c r="M485" s="64"/>
      <c r="N485" s="63"/>
    </row>
    <row r="486" spans="1:14" x14ac:dyDescent="0.25">
      <c r="A486" s="70" t="s">
        <v>261</v>
      </c>
      <c r="B486" s="56">
        <v>45363</v>
      </c>
      <c r="C486" s="22" t="s">
        <v>349</v>
      </c>
      <c r="D486" s="22" t="s">
        <v>17</v>
      </c>
      <c r="E486" s="55">
        <v>91</v>
      </c>
      <c r="F486" s="56">
        <v>45365</v>
      </c>
      <c r="G486" s="77">
        <v>45454</v>
      </c>
      <c r="H486" s="57">
        <v>35000000000</v>
      </c>
      <c r="I486" s="58">
        <v>4</v>
      </c>
      <c r="J486" s="147">
        <v>45000000000</v>
      </c>
      <c r="K486" s="58">
        <v>4</v>
      </c>
      <c r="L486" s="58">
        <v>4.51</v>
      </c>
      <c r="M486" s="58">
        <v>4.2700000000000005</v>
      </c>
      <c r="N486" s="57">
        <v>35000000000</v>
      </c>
    </row>
    <row r="487" spans="1:14" x14ac:dyDescent="0.25">
      <c r="A487" s="70" t="s">
        <v>261</v>
      </c>
      <c r="B487" s="56">
        <v>45363</v>
      </c>
      <c r="C487" s="22" t="s">
        <v>349</v>
      </c>
      <c r="D487" s="22" t="s">
        <v>17</v>
      </c>
      <c r="E487" s="55">
        <v>182</v>
      </c>
      <c r="F487" s="56">
        <v>45365</v>
      </c>
      <c r="G487" s="77">
        <v>45545</v>
      </c>
      <c r="H487" s="57">
        <v>30000000000</v>
      </c>
      <c r="I487" s="58">
        <v>4.25</v>
      </c>
      <c r="J487" s="145">
        <v>37000000000</v>
      </c>
      <c r="K487" s="64">
        <v>4.5</v>
      </c>
      <c r="L487" s="64">
        <v>4.5199999999999996</v>
      </c>
      <c r="M487" s="64">
        <v>4.5</v>
      </c>
      <c r="N487" s="57">
        <v>30000000000</v>
      </c>
    </row>
    <row r="488" spans="1:14" x14ac:dyDescent="0.25">
      <c r="A488" s="70" t="s">
        <v>261</v>
      </c>
      <c r="B488" s="56">
        <v>45363</v>
      </c>
      <c r="C488" s="22" t="s">
        <v>349</v>
      </c>
      <c r="D488" s="22" t="s">
        <v>17</v>
      </c>
      <c r="E488" s="55">
        <v>364</v>
      </c>
      <c r="F488" s="56">
        <v>45365</v>
      </c>
      <c r="G488" s="77">
        <v>45727</v>
      </c>
      <c r="H488" s="57">
        <v>5000000000</v>
      </c>
      <c r="I488" s="64">
        <v>4.5</v>
      </c>
      <c r="J488" s="146"/>
      <c r="K488" s="64"/>
      <c r="L488" s="64"/>
      <c r="M488" s="64"/>
      <c r="N488" s="63"/>
    </row>
    <row r="489" spans="1:14" x14ac:dyDescent="0.25">
      <c r="A489" s="70" t="s">
        <v>262</v>
      </c>
      <c r="B489" s="56">
        <v>45370</v>
      </c>
      <c r="C489" s="22" t="s">
        <v>349</v>
      </c>
      <c r="D489" s="22" t="s">
        <v>17</v>
      </c>
      <c r="E489" s="55">
        <v>7</v>
      </c>
      <c r="F489" s="56">
        <v>45372</v>
      </c>
      <c r="G489" s="77">
        <v>45377</v>
      </c>
      <c r="H489" s="57">
        <v>50000000000</v>
      </c>
      <c r="I489" s="64">
        <v>3.75</v>
      </c>
      <c r="J489" s="146"/>
      <c r="K489" s="64"/>
      <c r="L489" s="64"/>
      <c r="M489" s="64"/>
      <c r="N489" s="63"/>
    </row>
    <row r="490" spans="1:14" x14ac:dyDescent="0.25">
      <c r="A490" s="70" t="s">
        <v>262</v>
      </c>
      <c r="B490" s="56">
        <v>45370</v>
      </c>
      <c r="C490" s="22" t="s">
        <v>349</v>
      </c>
      <c r="D490" s="22" t="s">
        <v>17</v>
      </c>
      <c r="E490" s="55">
        <v>91</v>
      </c>
      <c r="F490" s="56">
        <v>45372</v>
      </c>
      <c r="G490" s="77">
        <v>45461</v>
      </c>
      <c r="H490" s="57">
        <v>35000000000</v>
      </c>
      <c r="I490" s="58">
        <v>4</v>
      </c>
      <c r="J490" s="147">
        <v>53500000000</v>
      </c>
      <c r="K490" s="58">
        <v>4.29</v>
      </c>
      <c r="L490" s="58">
        <v>4.51</v>
      </c>
      <c r="M490" s="58">
        <v>4.3</v>
      </c>
      <c r="N490" s="57">
        <v>35000000000</v>
      </c>
    </row>
    <row r="491" spans="1:14" x14ac:dyDescent="0.25">
      <c r="A491" s="70" t="s">
        <v>262</v>
      </c>
      <c r="B491" s="56">
        <v>45370</v>
      </c>
      <c r="C491" s="22" t="s">
        <v>349</v>
      </c>
      <c r="D491" s="22" t="s">
        <v>17</v>
      </c>
      <c r="E491" s="55">
        <v>182</v>
      </c>
      <c r="F491" s="56">
        <v>45372</v>
      </c>
      <c r="G491" s="77">
        <v>45552</v>
      </c>
      <c r="H491" s="57">
        <v>30000000000</v>
      </c>
      <c r="I491" s="58">
        <v>4.25</v>
      </c>
      <c r="J491" s="145">
        <v>33000000000</v>
      </c>
      <c r="K491" s="64">
        <v>4.29</v>
      </c>
      <c r="L491" s="64">
        <v>4.51</v>
      </c>
      <c r="M491" s="64">
        <v>4.3</v>
      </c>
      <c r="N491" s="57">
        <v>35000000000</v>
      </c>
    </row>
    <row r="492" spans="1:14" x14ac:dyDescent="0.25">
      <c r="A492" s="70" t="s">
        <v>262</v>
      </c>
      <c r="B492" s="56">
        <v>45370</v>
      </c>
      <c r="C492" s="22" t="s">
        <v>349</v>
      </c>
      <c r="D492" s="22" t="s">
        <v>17</v>
      </c>
      <c r="E492" s="55">
        <v>364</v>
      </c>
      <c r="F492" s="56">
        <v>45372</v>
      </c>
      <c r="G492" s="77">
        <v>45734</v>
      </c>
      <c r="H492" s="57">
        <v>5000000000</v>
      </c>
      <c r="I492" s="64">
        <v>4.5</v>
      </c>
      <c r="J492" s="146"/>
      <c r="K492" s="64"/>
      <c r="L492" s="64"/>
      <c r="M492" s="64"/>
      <c r="N492" s="63"/>
    </row>
    <row r="493" spans="1:14" x14ac:dyDescent="0.25">
      <c r="A493" s="70" t="s">
        <v>263</v>
      </c>
      <c r="B493" s="56">
        <v>45377</v>
      </c>
      <c r="C493" s="22" t="s">
        <v>349</v>
      </c>
      <c r="D493" s="22" t="s">
        <v>17</v>
      </c>
      <c r="E493" s="55">
        <v>7</v>
      </c>
      <c r="F493" s="56">
        <v>45379</v>
      </c>
      <c r="G493" s="77">
        <v>45384</v>
      </c>
      <c r="H493" s="57">
        <v>50000000000</v>
      </c>
      <c r="I493" s="64">
        <v>3.75</v>
      </c>
      <c r="J493" s="145">
        <v>50000000000</v>
      </c>
      <c r="K493" s="64">
        <v>3.75</v>
      </c>
      <c r="L493" s="64">
        <v>3.75</v>
      </c>
      <c r="M493" s="64">
        <v>3.75</v>
      </c>
      <c r="N493" s="57">
        <v>50000000000</v>
      </c>
    </row>
    <row r="494" spans="1:14" x14ac:dyDescent="0.25">
      <c r="A494" s="70" t="s">
        <v>263</v>
      </c>
      <c r="B494" s="56">
        <v>45377</v>
      </c>
      <c r="C494" s="22" t="s">
        <v>349</v>
      </c>
      <c r="D494" s="22" t="s">
        <v>17</v>
      </c>
      <c r="E494" s="55">
        <v>91</v>
      </c>
      <c r="F494" s="56">
        <v>45379</v>
      </c>
      <c r="G494" s="77">
        <v>45468</v>
      </c>
      <c r="H494" s="57">
        <v>40000000000</v>
      </c>
      <c r="I494" s="58">
        <v>4</v>
      </c>
      <c r="J494" s="147">
        <v>49800000000</v>
      </c>
      <c r="K494" s="58">
        <v>4.3</v>
      </c>
      <c r="L494" s="58">
        <v>4.51</v>
      </c>
      <c r="M494" s="58">
        <v>4.3</v>
      </c>
      <c r="N494" s="57">
        <v>40000000000</v>
      </c>
    </row>
    <row r="495" spans="1:14" x14ac:dyDescent="0.25">
      <c r="A495" s="70" t="s">
        <v>263</v>
      </c>
      <c r="B495" s="56">
        <v>45377</v>
      </c>
      <c r="C495" s="22" t="s">
        <v>349</v>
      </c>
      <c r="D495" s="22" t="s">
        <v>17</v>
      </c>
      <c r="E495" s="55">
        <v>182</v>
      </c>
      <c r="F495" s="56">
        <v>45379</v>
      </c>
      <c r="G495" s="77">
        <v>45559</v>
      </c>
      <c r="H495" s="57">
        <v>30000000000</v>
      </c>
      <c r="I495" s="58">
        <v>4.25</v>
      </c>
      <c r="J495" s="145">
        <v>25000000000</v>
      </c>
      <c r="K495" s="64">
        <v>4.5199999999999996</v>
      </c>
      <c r="L495" s="64">
        <v>4.5199999999999996</v>
      </c>
      <c r="M495" s="64">
        <v>4.5199999999999996</v>
      </c>
      <c r="N495" s="57">
        <v>25000000000</v>
      </c>
    </row>
    <row r="496" spans="1:14" x14ac:dyDescent="0.25">
      <c r="A496" s="70" t="s">
        <v>263</v>
      </c>
      <c r="B496" s="56">
        <v>45377</v>
      </c>
      <c r="C496" s="22" t="s">
        <v>349</v>
      </c>
      <c r="D496" s="22" t="s">
        <v>17</v>
      </c>
      <c r="E496" s="55">
        <v>364</v>
      </c>
      <c r="F496" s="56">
        <v>45379</v>
      </c>
      <c r="G496" s="77">
        <v>45741</v>
      </c>
      <c r="H496" s="57">
        <v>5000000000</v>
      </c>
      <c r="I496" s="64">
        <v>4.5</v>
      </c>
      <c r="J496" s="146"/>
      <c r="K496" s="64"/>
      <c r="L496" s="64"/>
      <c r="M496" s="64"/>
      <c r="N496" s="63"/>
    </row>
    <row r="497" spans="1:14" x14ac:dyDescent="0.25">
      <c r="A497" s="70" t="s">
        <v>264</v>
      </c>
      <c r="B497" s="56">
        <v>45384</v>
      </c>
      <c r="C497" s="22" t="s">
        <v>349</v>
      </c>
      <c r="D497" s="22" t="s">
        <v>17</v>
      </c>
      <c r="E497" s="55">
        <v>7</v>
      </c>
      <c r="F497" s="56">
        <v>45386</v>
      </c>
      <c r="G497" s="77">
        <v>45391</v>
      </c>
      <c r="H497" s="57">
        <v>65000000000</v>
      </c>
      <c r="I497" s="64">
        <v>3.75</v>
      </c>
      <c r="J497" s="145">
        <v>75000000000</v>
      </c>
      <c r="K497" s="64">
        <v>3.75</v>
      </c>
      <c r="L497" s="64">
        <v>3.75</v>
      </c>
      <c r="M497" s="64">
        <v>3.75</v>
      </c>
      <c r="N497" s="57">
        <v>65000000000</v>
      </c>
    </row>
    <row r="498" spans="1:14" x14ac:dyDescent="0.25">
      <c r="A498" s="70" t="s">
        <v>264</v>
      </c>
      <c r="B498" s="56">
        <v>45384</v>
      </c>
      <c r="C498" s="22" t="s">
        <v>349</v>
      </c>
      <c r="D498" s="22" t="s">
        <v>17</v>
      </c>
      <c r="E498" s="55">
        <v>91</v>
      </c>
      <c r="F498" s="56">
        <v>45386</v>
      </c>
      <c r="G498" s="77">
        <v>45475</v>
      </c>
      <c r="H498" s="57">
        <v>40000000000</v>
      </c>
      <c r="I498" s="58">
        <v>4</v>
      </c>
      <c r="J498" s="147">
        <v>54500000000</v>
      </c>
      <c r="K498" s="58">
        <v>4.3099999999999996</v>
      </c>
      <c r="L498" s="58">
        <v>4.3999999999999995</v>
      </c>
      <c r="M498" s="58">
        <v>4.3099999999999996</v>
      </c>
      <c r="N498" s="57">
        <v>40000000000</v>
      </c>
    </row>
    <row r="499" spans="1:14" x14ac:dyDescent="0.25">
      <c r="A499" s="70" t="s">
        <v>264</v>
      </c>
      <c r="B499" s="56">
        <v>45384</v>
      </c>
      <c r="C499" s="22" t="s">
        <v>349</v>
      </c>
      <c r="D499" s="22" t="s">
        <v>17</v>
      </c>
      <c r="E499" s="55">
        <v>182</v>
      </c>
      <c r="F499" s="56">
        <v>45386</v>
      </c>
      <c r="G499" s="77">
        <v>45566</v>
      </c>
      <c r="H499" s="57">
        <v>30000000000</v>
      </c>
      <c r="I499" s="58">
        <v>4.25</v>
      </c>
      <c r="J499" s="145">
        <v>39000000000</v>
      </c>
      <c r="K499" s="64">
        <v>4.3900000000000006</v>
      </c>
      <c r="L499" s="64">
        <v>4.5199999999999996</v>
      </c>
      <c r="M499" s="64">
        <v>4.32</v>
      </c>
      <c r="N499" s="57">
        <v>3000000000</v>
      </c>
    </row>
    <row r="500" spans="1:14" x14ac:dyDescent="0.25">
      <c r="A500" s="70" t="s">
        <v>264</v>
      </c>
      <c r="B500" s="56">
        <v>45384</v>
      </c>
      <c r="C500" s="22" t="s">
        <v>349</v>
      </c>
      <c r="D500" s="22" t="s">
        <v>17</v>
      </c>
      <c r="E500" s="55">
        <v>364</v>
      </c>
      <c r="F500" s="56">
        <v>45386</v>
      </c>
      <c r="G500" s="77">
        <v>45748</v>
      </c>
      <c r="H500" s="57">
        <v>5000000000</v>
      </c>
      <c r="I500" s="64">
        <v>4.5</v>
      </c>
      <c r="J500" s="146"/>
      <c r="K500" s="64"/>
      <c r="L500" s="64"/>
      <c r="M500" s="64"/>
      <c r="N500" s="63"/>
    </row>
    <row r="501" spans="1:14" x14ac:dyDescent="0.25">
      <c r="A501" s="70" t="s">
        <v>265</v>
      </c>
      <c r="B501" s="56">
        <v>45391</v>
      </c>
      <c r="C501" s="22" t="s">
        <v>349</v>
      </c>
      <c r="D501" s="22" t="s">
        <v>17</v>
      </c>
      <c r="E501" s="55">
        <v>7</v>
      </c>
      <c r="F501" s="56">
        <v>45393</v>
      </c>
      <c r="G501" s="77">
        <v>45398</v>
      </c>
      <c r="H501" s="57">
        <v>70000000000</v>
      </c>
      <c r="I501" s="64">
        <v>3.75</v>
      </c>
      <c r="J501" s="145">
        <v>70000000000</v>
      </c>
      <c r="K501" s="64">
        <v>3.75</v>
      </c>
      <c r="L501" s="64">
        <v>3.75</v>
      </c>
      <c r="M501" s="64">
        <v>3.75</v>
      </c>
      <c r="N501" s="57">
        <v>70000000000</v>
      </c>
    </row>
    <row r="502" spans="1:14" x14ac:dyDescent="0.25">
      <c r="A502" s="70" t="s">
        <v>265</v>
      </c>
      <c r="B502" s="56">
        <v>45391</v>
      </c>
      <c r="C502" s="22" t="s">
        <v>349</v>
      </c>
      <c r="D502" s="22" t="s">
        <v>17</v>
      </c>
      <c r="E502" s="55">
        <v>91</v>
      </c>
      <c r="F502" s="56">
        <v>45393</v>
      </c>
      <c r="G502" s="77">
        <v>45482</v>
      </c>
      <c r="H502" s="57">
        <v>40000000000</v>
      </c>
      <c r="I502" s="58">
        <v>4</v>
      </c>
      <c r="J502" s="147">
        <v>75000000000</v>
      </c>
      <c r="K502" s="58">
        <v>4.3600000000000003</v>
      </c>
      <c r="L502" s="58">
        <v>4.41</v>
      </c>
      <c r="M502" s="58">
        <v>4.3999999999999995</v>
      </c>
      <c r="N502" s="57">
        <v>40000000000</v>
      </c>
    </row>
    <row r="503" spans="1:14" x14ac:dyDescent="0.25">
      <c r="A503" s="70" t="s">
        <v>265</v>
      </c>
      <c r="B503" s="56">
        <v>45391</v>
      </c>
      <c r="C503" s="22" t="s">
        <v>349</v>
      </c>
      <c r="D503" s="22" t="s">
        <v>17</v>
      </c>
      <c r="E503" s="55">
        <v>182</v>
      </c>
      <c r="F503" s="56">
        <v>45393</v>
      </c>
      <c r="G503" s="77">
        <v>45573</v>
      </c>
      <c r="H503" s="57">
        <v>30000000000</v>
      </c>
      <c r="I503" s="58">
        <v>4.25</v>
      </c>
      <c r="J503" s="145">
        <v>40500000000</v>
      </c>
      <c r="K503" s="64">
        <v>4.5</v>
      </c>
      <c r="L503" s="64">
        <v>4.53</v>
      </c>
      <c r="M503" s="64">
        <v>4.5</v>
      </c>
      <c r="N503" s="57">
        <v>30000000000</v>
      </c>
    </row>
    <row r="504" spans="1:14" x14ac:dyDescent="0.25">
      <c r="A504" s="70" t="s">
        <v>265</v>
      </c>
      <c r="B504" s="56">
        <v>45391</v>
      </c>
      <c r="C504" s="22" t="s">
        <v>349</v>
      </c>
      <c r="D504" s="22" t="s">
        <v>17</v>
      </c>
      <c r="E504" s="55">
        <v>364</v>
      </c>
      <c r="F504" s="56">
        <v>45393</v>
      </c>
      <c r="G504" s="77">
        <v>45755</v>
      </c>
      <c r="H504" s="57">
        <v>5000000000</v>
      </c>
      <c r="I504" s="64">
        <v>4.5</v>
      </c>
      <c r="J504" s="146"/>
      <c r="K504" s="64"/>
      <c r="L504" s="64"/>
      <c r="M504" s="64"/>
      <c r="N504" s="63"/>
    </row>
    <row r="505" spans="1:14" x14ac:dyDescent="0.25">
      <c r="A505" s="70" t="s">
        <v>266</v>
      </c>
      <c r="B505" s="56">
        <v>45394</v>
      </c>
      <c r="C505" s="22" t="s">
        <v>349</v>
      </c>
      <c r="D505" s="22" t="s">
        <v>17</v>
      </c>
      <c r="E505" s="55">
        <v>7</v>
      </c>
      <c r="F505" s="56">
        <v>45396</v>
      </c>
      <c r="G505" s="77">
        <v>45401</v>
      </c>
      <c r="H505" s="57">
        <v>70000000000</v>
      </c>
      <c r="I505" s="64">
        <v>3.75</v>
      </c>
      <c r="J505" s="145">
        <v>70000000000</v>
      </c>
      <c r="K505" s="64">
        <v>3.75</v>
      </c>
      <c r="L505" s="64">
        <v>3.75</v>
      </c>
      <c r="M505" s="64">
        <v>3.75</v>
      </c>
      <c r="N505" s="57">
        <v>70000000000</v>
      </c>
    </row>
    <row r="506" spans="1:14" x14ac:dyDescent="0.25">
      <c r="A506" s="70" t="s">
        <v>266</v>
      </c>
      <c r="B506" s="56">
        <v>45394</v>
      </c>
      <c r="C506" s="22" t="s">
        <v>349</v>
      </c>
      <c r="D506" s="22" t="s">
        <v>17</v>
      </c>
      <c r="E506" s="55">
        <v>91</v>
      </c>
      <c r="F506" s="56">
        <v>45396</v>
      </c>
      <c r="G506" s="77">
        <v>45485</v>
      </c>
      <c r="H506" s="57">
        <v>40000000000</v>
      </c>
      <c r="I506" s="58">
        <v>4</v>
      </c>
      <c r="J506" s="147">
        <v>55000000000</v>
      </c>
      <c r="K506" s="58">
        <v>4.0599999999999996</v>
      </c>
      <c r="L506" s="58">
        <v>4.41</v>
      </c>
      <c r="M506" s="58">
        <v>4.0599999999999996</v>
      </c>
      <c r="N506" s="57">
        <v>40000000000</v>
      </c>
    </row>
    <row r="507" spans="1:14" x14ac:dyDescent="0.25">
      <c r="A507" s="70" t="s">
        <v>266</v>
      </c>
      <c r="B507" s="56">
        <v>45394</v>
      </c>
      <c r="C507" s="22" t="s">
        <v>349</v>
      </c>
      <c r="D507" s="22" t="s">
        <v>17</v>
      </c>
      <c r="E507" s="55">
        <v>182</v>
      </c>
      <c r="F507" s="56">
        <v>45396</v>
      </c>
      <c r="G507" s="77">
        <v>45576</v>
      </c>
      <c r="H507" s="57">
        <v>30000000000</v>
      </c>
      <c r="I507" s="58">
        <v>4.25</v>
      </c>
      <c r="J507" s="145">
        <v>39650000000</v>
      </c>
      <c r="K507" s="64">
        <v>4.53</v>
      </c>
      <c r="L507" s="64">
        <v>5</v>
      </c>
      <c r="M507" s="64">
        <v>4.53</v>
      </c>
      <c r="N507" s="57">
        <v>30000000000</v>
      </c>
    </row>
    <row r="508" spans="1:14" x14ac:dyDescent="0.25">
      <c r="A508" s="70" t="s">
        <v>266</v>
      </c>
      <c r="B508" s="56">
        <v>45394</v>
      </c>
      <c r="C508" s="22" t="s">
        <v>349</v>
      </c>
      <c r="D508" s="22" t="s">
        <v>17</v>
      </c>
      <c r="E508" s="55">
        <v>364</v>
      </c>
      <c r="F508" s="56">
        <v>45396</v>
      </c>
      <c r="G508" s="77">
        <v>45758</v>
      </c>
      <c r="H508" s="57">
        <v>5000000000</v>
      </c>
      <c r="I508" s="64">
        <v>4.5</v>
      </c>
      <c r="J508" s="146"/>
      <c r="K508" s="64"/>
      <c r="L508" s="64"/>
      <c r="M508" s="64"/>
      <c r="N508" s="63"/>
    </row>
    <row r="509" spans="1:14" x14ac:dyDescent="0.25">
      <c r="A509" s="70" t="s">
        <v>267</v>
      </c>
      <c r="B509" s="56">
        <v>45405</v>
      </c>
      <c r="C509" s="22" t="s">
        <v>349</v>
      </c>
      <c r="D509" s="22" t="s">
        <v>17</v>
      </c>
      <c r="E509" s="55">
        <v>7</v>
      </c>
      <c r="F509" s="56">
        <v>45407</v>
      </c>
      <c r="G509" s="77">
        <v>45412</v>
      </c>
      <c r="H509" s="57">
        <v>70000000000</v>
      </c>
      <c r="I509" s="64">
        <v>3.75</v>
      </c>
      <c r="J509" s="145">
        <v>70000000000</v>
      </c>
      <c r="K509" s="64">
        <v>3.75</v>
      </c>
      <c r="L509" s="64">
        <v>3.75</v>
      </c>
      <c r="M509" s="64">
        <v>3.75</v>
      </c>
      <c r="N509" s="57">
        <v>70000000000</v>
      </c>
    </row>
    <row r="510" spans="1:14" x14ac:dyDescent="0.25">
      <c r="A510" s="70" t="s">
        <v>267</v>
      </c>
      <c r="B510" s="56">
        <v>45405</v>
      </c>
      <c r="C510" s="22" t="s">
        <v>349</v>
      </c>
      <c r="D510" s="22" t="s">
        <v>17</v>
      </c>
      <c r="E510" s="55">
        <v>91</v>
      </c>
      <c r="F510" s="56">
        <v>45407</v>
      </c>
      <c r="G510" s="77">
        <v>45496</v>
      </c>
      <c r="H510" s="57">
        <v>40000000000</v>
      </c>
      <c r="I510" s="58">
        <v>4</v>
      </c>
      <c r="J510" s="147">
        <v>49000000000</v>
      </c>
      <c r="K510" s="58">
        <v>4.16</v>
      </c>
      <c r="L510" s="58">
        <v>4.41</v>
      </c>
      <c r="M510" s="58">
        <v>4.16</v>
      </c>
      <c r="N510" s="57">
        <v>40000000000</v>
      </c>
    </row>
    <row r="511" spans="1:14" x14ac:dyDescent="0.25">
      <c r="A511" s="70" t="s">
        <v>267</v>
      </c>
      <c r="B511" s="56">
        <v>45405</v>
      </c>
      <c r="C511" s="22" t="s">
        <v>349</v>
      </c>
      <c r="D511" s="22" t="s">
        <v>17</v>
      </c>
      <c r="E511" s="55">
        <v>182</v>
      </c>
      <c r="F511" s="56">
        <v>45407</v>
      </c>
      <c r="G511" s="77">
        <v>45587</v>
      </c>
      <c r="H511" s="57">
        <v>30000000000</v>
      </c>
      <c r="I511" s="58">
        <v>4.25</v>
      </c>
      <c r="J511" s="145">
        <v>25000000000</v>
      </c>
      <c r="K511" s="64">
        <v>4.55</v>
      </c>
      <c r="L511" s="64">
        <v>4.55</v>
      </c>
      <c r="M511" s="64">
        <v>4.55</v>
      </c>
      <c r="N511" s="57">
        <v>25000000000</v>
      </c>
    </row>
    <row r="512" spans="1:14" x14ac:dyDescent="0.25">
      <c r="A512" s="70" t="s">
        <v>267</v>
      </c>
      <c r="B512" s="56">
        <v>45405</v>
      </c>
      <c r="C512" s="22" t="s">
        <v>349</v>
      </c>
      <c r="D512" s="22" t="s">
        <v>17</v>
      </c>
      <c r="E512" s="55">
        <v>364</v>
      </c>
      <c r="F512" s="56">
        <v>45407</v>
      </c>
      <c r="G512" s="77">
        <v>45769</v>
      </c>
      <c r="H512" s="57">
        <v>5000000000</v>
      </c>
      <c r="I512" s="64">
        <v>4.5</v>
      </c>
      <c r="J512" s="146"/>
      <c r="K512" s="64"/>
      <c r="L512" s="64"/>
      <c r="M512" s="64"/>
      <c r="N512" s="63"/>
    </row>
    <row r="513" spans="1:14" x14ac:dyDescent="0.25">
      <c r="A513" s="70" t="s">
        <v>268</v>
      </c>
      <c r="B513" s="56">
        <v>45411</v>
      </c>
      <c r="C513" s="22" t="s">
        <v>349</v>
      </c>
      <c r="D513" s="22" t="s">
        <v>17</v>
      </c>
      <c r="E513" s="55">
        <v>7</v>
      </c>
      <c r="F513" s="56">
        <v>45413</v>
      </c>
      <c r="G513" s="77">
        <v>45418</v>
      </c>
      <c r="H513" s="57">
        <v>70000000000</v>
      </c>
      <c r="I513" s="64">
        <v>3.75</v>
      </c>
      <c r="J513" s="145">
        <v>70000000000</v>
      </c>
      <c r="K513" s="64">
        <v>3.75</v>
      </c>
      <c r="L513" s="64">
        <v>3.75</v>
      </c>
      <c r="M513" s="64">
        <v>3.75</v>
      </c>
      <c r="N513" s="57">
        <v>70000000000</v>
      </c>
    </row>
    <row r="514" spans="1:14" x14ac:dyDescent="0.25">
      <c r="A514" s="70" t="s">
        <v>268</v>
      </c>
      <c r="B514" s="56">
        <v>45411</v>
      </c>
      <c r="C514" s="22" t="s">
        <v>349</v>
      </c>
      <c r="D514" s="22" t="s">
        <v>17</v>
      </c>
      <c r="E514" s="55">
        <v>91</v>
      </c>
      <c r="F514" s="56">
        <v>45413</v>
      </c>
      <c r="G514" s="77">
        <v>45502</v>
      </c>
      <c r="H514" s="57">
        <v>40000000000</v>
      </c>
      <c r="I514" s="58">
        <v>4</v>
      </c>
      <c r="J514" s="147">
        <v>44000000000</v>
      </c>
      <c r="K514" s="58">
        <v>4</v>
      </c>
      <c r="L514" s="58">
        <v>4.41</v>
      </c>
      <c r="M514" s="58">
        <v>4</v>
      </c>
      <c r="N514" s="57">
        <v>40000000000</v>
      </c>
    </row>
    <row r="515" spans="1:14" x14ac:dyDescent="0.25">
      <c r="A515" s="70" t="s">
        <v>268</v>
      </c>
      <c r="B515" s="56">
        <v>45411</v>
      </c>
      <c r="C515" s="22" t="s">
        <v>349</v>
      </c>
      <c r="D515" s="22" t="s">
        <v>17</v>
      </c>
      <c r="E515" s="55">
        <v>182</v>
      </c>
      <c r="F515" s="56">
        <v>45413</v>
      </c>
      <c r="G515" s="77">
        <v>45593</v>
      </c>
      <c r="H515" s="57">
        <v>30000000000</v>
      </c>
      <c r="I515" s="58">
        <v>4.25</v>
      </c>
      <c r="J515" s="145">
        <v>25000000000</v>
      </c>
      <c r="K515" s="64">
        <v>4.49</v>
      </c>
      <c r="L515" s="64">
        <v>4.49</v>
      </c>
      <c r="M515" s="64">
        <v>4.49</v>
      </c>
      <c r="N515" s="57">
        <v>25000000000</v>
      </c>
    </row>
    <row r="516" spans="1:14" x14ac:dyDescent="0.25">
      <c r="A516" s="70" t="s">
        <v>268</v>
      </c>
      <c r="B516" s="56">
        <v>45411</v>
      </c>
      <c r="C516" s="22" t="s">
        <v>349</v>
      </c>
      <c r="D516" s="22" t="s">
        <v>17</v>
      </c>
      <c r="E516" s="55">
        <v>364</v>
      </c>
      <c r="F516" s="56">
        <v>45413</v>
      </c>
      <c r="G516" s="77">
        <v>45775</v>
      </c>
      <c r="H516" s="57">
        <v>5000000000</v>
      </c>
      <c r="I516" s="64">
        <v>4.5</v>
      </c>
      <c r="J516" s="146"/>
      <c r="K516" s="64"/>
      <c r="L516" s="64"/>
      <c r="M516" s="64"/>
      <c r="N516" s="63"/>
    </row>
    <row r="517" spans="1:14" x14ac:dyDescent="0.25">
      <c r="A517" s="70" t="s">
        <v>269</v>
      </c>
      <c r="B517" s="56">
        <v>45419</v>
      </c>
      <c r="C517" s="22" t="s">
        <v>349</v>
      </c>
      <c r="D517" s="22" t="s">
        <v>17</v>
      </c>
      <c r="E517" s="55">
        <v>7</v>
      </c>
      <c r="F517" s="56">
        <v>45421</v>
      </c>
      <c r="G517" s="77">
        <v>45426</v>
      </c>
      <c r="H517" s="57">
        <v>70000000000</v>
      </c>
      <c r="I517" s="64">
        <v>3.75</v>
      </c>
      <c r="J517" s="146"/>
      <c r="K517" s="64"/>
      <c r="L517" s="64"/>
      <c r="M517" s="64"/>
      <c r="N517" s="63"/>
    </row>
    <row r="518" spans="1:14" x14ac:dyDescent="0.25">
      <c r="A518" s="70" t="s">
        <v>269</v>
      </c>
      <c r="B518" s="56">
        <v>45419</v>
      </c>
      <c r="C518" s="22" t="s">
        <v>349</v>
      </c>
      <c r="D518" s="22" t="s">
        <v>17</v>
      </c>
      <c r="E518" s="55">
        <v>91</v>
      </c>
      <c r="F518" s="56">
        <v>45421</v>
      </c>
      <c r="G518" s="77">
        <v>45510</v>
      </c>
      <c r="H518" s="57">
        <v>40000000000</v>
      </c>
      <c r="I518" s="58">
        <v>4</v>
      </c>
      <c r="J518" s="147">
        <v>42000000000</v>
      </c>
      <c r="K518" s="58">
        <v>4.41</v>
      </c>
      <c r="L518" s="58">
        <v>4.5</v>
      </c>
      <c r="M518" s="58">
        <v>4.41</v>
      </c>
      <c r="N518" s="57">
        <v>40000000000</v>
      </c>
    </row>
    <row r="519" spans="1:14" x14ac:dyDescent="0.25">
      <c r="A519" s="70" t="s">
        <v>269</v>
      </c>
      <c r="B519" s="56">
        <v>45419</v>
      </c>
      <c r="C519" s="22" t="s">
        <v>349</v>
      </c>
      <c r="D519" s="22" t="s">
        <v>17</v>
      </c>
      <c r="E519" s="55">
        <v>182</v>
      </c>
      <c r="F519" s="56">
        <v>45421</v>
      </c>
      <c r="G519" s="77">
        <v>45601</v>
      </c>
      <c r="H519" s="57">
        <v>25000000000</v>
      </c>
      <c r="I519" s="58">
        <v>4.25</v>
      </c>
      <c r="J519" s="145">
        <v>20000000000</v>
      </c>
      <c r="K519" s="64">
        <v>4.49</v>
      </c>
      <c r="L519" s="64">
        <v>4.49</v>
      </c>
      <c r="M519" s="64">
        <v>4.49</v>
      </c>
      <c r="N519" s="57">
        <v>20000000000</v>
      </c>
    </row>
    <row r="520" spans="1:14" x14ac:dyDescent="0.25">
      <c r="A520" s="70" t="s">
        <v>269</v>
      </c>
      <c r="B520" s="56">
        <v>45419</v>
      </c>
      <c r="C520" s="22" t="s">
        <v>349</v>
      </c>
      <c r="D520" s="22" t="s">
        <v>17</v>
      </c>
      <c r="E520" s="55">
        <v>364</v>
      </c>
      <c r="F520" s="56">
        <v>45421</v>
      </c>
      <c r="G520" s="77">
        <v>45783</v>
      </c>
      <c r="H520" s="57">
        <v>5000000000</v>
      </c>
      <c r="I520" s="64">
        <v>4.5</v>
      </c>
      <c r="J520" s="146"/>
      <c r="K520" s="64"/>
      <c r="L520" s="64"/>
      <c r="M520" s="64"/>
      <c r="N520" s="63"/>
    </row>
    <row r="521" spans="1:14" x14ac:dyDescent="0.25">
      <c r="A521" s="70" t="s">
        <v>270</v>
      </c>
      <c r="B521" s="56">
        <v>45425</v>
      </c>
      <c r="C521" s="22" t="s">
        <v>349</v>
      </c>
      <c r="D521" s="22" t="s">
        <v>17</v>
      </c>
      <c r="E521" s="55">
        <v>7</v>
      </c>
      <c r="F521" s="56">
        <v>45427</v>
      </c>
      <c r="G521" s="77">
        <v>45432</v>
      </c>
      <c r="H521" s="57">
        <v>70000000000</v>
      </c>
      <c r="I521" s="64">
        <v>3.75</v>
      </c>
      <c r="J521" s="146"/>
      <c r="K521" s="64"/>
      <c r="L521" s="64"/>
      <c r="M521" s="64"/>
      <c r="N521" s="63"/>
    </row>
    <row r="522" spans="1:14" x14ac:dyDescent="0.25">
      <c r="A522" s="70" t="s">
        <v>270</v>
      </c>
      <c r="B522" s="56">
        <v>45425</v>
      </c>
      <c r="C522" s="22" t="s">
        <v>349</v>
      </c>
      <c r="D522" s="22" t="s">
        <v>17</v>
      </c>
      <c r="E522" s="55">
        <v>91</v>
      </c>
      <c r="F522" s="56">
        <v>45427</v>
      </c>
      <c r="G522" s="77">
        <v>45516</v>
      </c>
      <c r="H522" s="57">
        <v>40000000000</v>
      </c>
      <c r="I522" s="58">
        <v>4</v>
      </c>
      <c r="J522" s="147">
        <v>44000000000</v>
      </c>
      <c r="K522" s="58">
        <v>4.25</v>
      </c>
      <c r="L522" s="58">
        <v>4.51</v>
      </c>
      <c r="M522" s="58">
        <v>4.25</v>
      </c>
      <c r="N522" s="57">
        <v>40000000000</v>
      </c>
    </row>
    <row r="523" spans="1:14" x14ac:dyDescent="0.25">
      <c r="A523" s="70" t="s">
        <v>270</v>
      </c>
      <c r="B523" s="56">
        <v>45425</v>
      </c>
      <c r="C523" s="22" t="s">
        <v>349</v>
      </c>
      <c r="D523" s="22" t="s">
        <v>17</v>
      </c>
      <c r="E523" s="55">
        <v>182</v>
      </c>
      <c r="F523" s="56">
        <v>45427</v>
      </c>
      <c r="G523" s="77">
        <v>45607</v>
      </c>
      <c r="H523" s="57">
        <v>25000000000</v>
      </c>
      <c r="I523" s="58">
        <v>4.25</v>
      </c>
      <c r="J523" s="145">
        <v>20000000000</v>
      </c>
      <c r="K523" s="64">
        <v>4.29</v>
      </c>
      <c r="L523" s="64">
        <v>4.29</v>
      </c>
      <c r="M523" s="64">
        <v>4.29</v>
      </c>
      <c r="N523" s="57">
        <v>20000000000</v>
      </c>
    </row>
    <row r="524" spans="1:14" x14ac:dyDescent="0.25">
      <c r="A524" s="70" t="s">
        <v>270</v>
      </c>
      <c r="B524" s="56">
        <v>45425</v>
      </c>
      <c r="C524" s="22" t="s">
        <v>349</v>
      </c>
      <c r="D524" s="22" t="s">
        <v>17</v>
      </c>
      <c r="E524" s="55">
        <v>364</v>
      </c>
      <c r="F524" s="56">
        <v>45427</v>
      </c>
      <c r="G524" s="77">
        <v>45789</v>
      </c>
      <c r="H524" s="57">
        <v>5000000000</v>
      </c>
      <c r="I524" s="64">
        <v>4.5</v>
      </c>
      <c r="J524" s="146"/>
      <c r="K524" s="64"/>
      <c r="L524" s="64"/>
      <c r="M524" s="64"/>
      <c r="N524" s="63"/>
    </row>
    <row r="525" spans="1:14" x14ac:dyDescent="0.25">
      <c r="A525" s="70" t="s">
        <v>271</v>
      </c>
      <c r="B525" s="56">
        <v>45432</v>
      </c>
      <c r="C525" s="22" t="s">
        <v>349</v>
      </c>
      <c r="D525" s="22" t="s">
        <v>17</v>
      </c>
      <c r="E525" s="55">
        <v>7</v>
      </c>
      <c r="F525" s="56">
        <v>45434</v>
      </c>
      <c r="G525" s="77">
        <v>45439</v>
      </c>
      <c r="H525" s="57">
        <v>70000000000</v>
      </c>
      <c r="I525" s="64">
        <v>3.75</v>
      </c>
      <c r="J525" s="146"/>
      <c r="K525" s="64"/>
      <c r="L525" s="64"/>
      <c r="M525" s="64"/>
      <c r="N525" s="63"/>
    </row>
    <row r="526" spans="1:14" x14ac:dyDescent="0.25">
      <c r="A526" s="70" t="s">
        <v>271</v>
      </c>
      <c r="B526" s="56">
        <v>45432</v>
      </c>
      <c r="C526" s="22" t="s">
        <v>349</v>
      </c>
      <c r="D526" s="22" t="s">
        <v>17</v>
      </c>
      <c r="E526" s="55">
        <v>91</v>
      </c>
      <c r="F526" s="56">
        <v>45434</v>
      </c>
      <c r="G526" s="77">
        <v>45523</v>
      </c>
      <c r="H526" s="57">
        <v>40000000000</v>
      </c>
      <c r="I526" s="58">
        <v>4</v>
      </c>
      <c r="J526" s="147">
        <v>12000000000</v>
      </c>
      <c r="K526" s="58">
        <v>4.5999999999999996</v>
      </c>
      <c r="L526" s="58">
        <v>4.5999999999999996</v>
      </c>
      <c r="M526" s="58">
        <v>4.5999999999999996</v>
      </c>
      <c r="N526" s="65">
        <v>12000000000</v>
      </c>
    </row>
    <row r="527" spans="1:14" x14ac:dyDescent="0.25">
      <c r="A527" s="70" t="s">
        <v>271</v>
      </c>
      <c r="B527" s="56">
        <v>45432</v>
      </c>
      <c r="C527" s="22" t="s">
        <v>349</v>
      </c>
      <c r="D527" s="22" t="s">
        <v>17</v>
      </c>
      <c r="E527" s="55">
        <v>182</v>
      </c>
      <c r="F527" s="56">
        <v>45434</v>
      </c>
      <c r="G527" s="77">
        <v>45614</v>
      </c>
      <c r="H527" s="57">
        <v>25000000000</v>
      </c>
      <c r="I527" s="58">
        <v>4.25</v>
      </c>
      <c r="J527" s="146"/>
      <c r="K527" s="64"/>
      <c r="L527" s="64"/>
      <c r="M527" s="64"/>
      <c r="N527" s="63"/>
    </row>
    <row r="528" spans="1:14" x14ac:dyDescent="0.25">
      <c r="A528" s="70" t="s">
        <v>271</v>
      </c>
      <c r="B528" s="56">
        <v>45432</v>
      </c>
      <c r="C528" s="22" t="s">
        <v>349</v>
      </c>
      <c r="D528" s="22" t="s">
        <v>17</v>
      </c>
      <c r="E528" s="55">
        <v>364</v>
      </c>
      <c r="F528" s="56">
        <v>45434</v>
      </c>
      <c r="G528" s="77">
        <v>45796</v>
      </c>
      <c r="H528" s="57">
        <v>5000000000</v>
      </c>
      <c r="I528" s="64">
        <v>4.5</v>
      </c>
      <c r="J528" s="146"/>
      <c r="K528" s="64"/>
      <c r="L528" s="64"/>
      <c r="M528" s="64"/>
      <c r="N528" s="63"/>
    </row>
    <row r="529" spans="1:14" x14ac:dyDescent="0.25">
      <c r="A529" s="70" t="s">
        <v>272</v>
      </c>
      <c r="B529" s="56">
        <v>45440</v>
      </c>
      <c r="C529" s="22" t="s">
        <v>349</v>
      </c>
      <c r="D529" s="22" t="s">
        <v>17</v>
      </c>
      <c r="E529" s="55">
        <v>7</v>
      </c>
      <c r="F529" s="56">
        <v>45442</v>
      </c>
      <c r="G529" s="77">
        <v>45447</v>
      </c>
      <c r="H529" s="57">
        <v>70000000000</v>
      </c>
      <c r="I529" s="64">
        <v>3.75</v>
      </c>
      <c r="J529" s="146"/>
      <c r="K529" s="64"/>
      <c r="L529" s="64"/>
      <c r="M529" s="64"/>
      <c r="N529" s="63"/>
    </row>
    <row r="530" spans="1:14" x14ac:dyDescent="0.25">
      <c r="A530" s="70" t="s">
        <v>272</v>
      </c>
      <c r="B530" s="56">
        <v>45440</v>
      </c>
      <c r="C530" s="22" t="s">
        <v>349</v>
      </c>
      <c r="D530" s="22" t="s">
        <v>17</v>
      </c>
      <c r="E530" s="55">
        <v>91</v>
      </c>
      <c r="F530" s="56">
        <v>45442</v>
      </c>
      <c r="G530" s="77">
        <v>45531</v>
      </c>
      <c r="H530" s="57">
        <v>40000000000</v>
      </c>
      <c r="I530" s="58">
        <v>4</v>
      </c>
      <c r="J530" s="147">
        <v>20000000000</v>
      </c>
      <c r="K530" s="58">
        <v>4.01</v>
      </c>
      <c r="L530" s="58">
        <v>4.01</v>
      </c>
      <c r="M530" s="58">
        <v>4.01</v>
      </c>
      <c r="N530" s="57">
        <v>20000000000</v>
      </c>
    </row>
    <row r="531" spans="1:14" x14ac:dyDescent="0.25">
      <c r="A531" s="70" t="s">
        <v>272</v>
      </c>
      <c r="B531" s="56">
        <v>45440</v>
      </c>
      <c r="C531" s="22" t="s">
        <v>349</v>
      </c>
      <c r="D531" s="22" t="s">
        <v>17</v>
      </c>
      <c r="E531" s="55">
        <v>182</v>
      </c>
      <c r="F531" s="56">
        <v>45442</v>
      </c>
      <c r="G531" s="77">
        <v>45622</v>
      </c>
      <c r="H531" s="57">
        <v>25000000000</v>
      </c>
      <c r="I531" s="58">
        <v>4.25</v>
      </c>
      <c r="J531" s="145">
        <v>37500000000</v>
      </c>
      <c r="K531" s="64">
        <v>4.26</v>
      </c>
      <c r="L531" s="64">
        <v>4.55</v>
      </c>
      <c r="M531" s="64">
        <v>4.26</v>
      </c>
      <c r="N531" s="57">
        <v>25000000000</v>
      </c>
    </row>
    <row r="532" spans="1:14" x14ac:dyDescent="0.25">
      <c r="A532" s="70" t="s">
        <v>272</v>
      </c>
      <c r="B532" s="56">
        <v>45440</v>
      </c>
      <c r="C532" s="22" t="s">
        <v>349</v>
      </c>
      <c r="D532" s="22" t="s">
        <v>17</v>
      </c>
      <c r="E532" s="55">
        <v>364</v>
      </c>
      <c r="F532" s="56">
        <v>45442</v>
      </c>
      <c r="G532" s="77">
        <v>45804</v>
      </c>
      <c r="H532" s="57">
        <v>5000000000</v>
      </c>
      <c r="I532" s="64">
        <v>4.5</v>
      </c>
      <c r="J532" s="146"/>
      <c r="K532" s="64"/>
      <c r="L532" s="64"/>
      <c r="M532" s="64"/>
      <c r="N532" s="63"/>
    </row>
    <row r="533" spans="1:14" x14ac:dyDescent="0.25">
      <c r="A533" s="70" t="s">
        <v>273</v>
      </c>
      <c r="B533" s="56">
        <v>45447</v>
      </c>
      <c r="C533" s="22" t="s">
        <v>349</v>
      </c>
      <c r="D533" s="22" t="s">
        <v>17</v>
      </c>
      <c r="E533" s="55">
        <v>7</v>
      </c>
      <c r="F533" s="56">
        <v>45449</v>
      </c>
      <c r="G533" s="77">
        <v>45454</v>
      </c>
      <c r="H533" s="57">
        <v>70000000000</v>
      </c>
      <c r="I533" s="64">
        <v>3.75</v>
      </c>
      <c r="J533" s="146"/>
      <c r="K533" s="64"/>
      <c r="L533" s="64"/>
      <c r="M533" s="64"/>
      <c r="N533" s="63"/>
    </row>
    <row r="534" spans="1:14" x14ac:dyDescent="0.25">
      <c r="A534" s="70" t="s">
        <v>273</v>
      </c>
      <c r="B534" s="56">
        <v>45447</v>
      </c>
      <c r="C534" s="22" t="s">
        <v>349</v>
      </c>
      <c r="D534" s="22" t="s">
        <v>17</v>
      </c>
      <c r="E534" s="55">
        <v>91</v>
      </c>
      <c r="F534" s="56">
        <v>45449</v>
      </c>
      <c r="G534" s="77">
        <v>45538</v>
      </c>
      <c r="H534" s="57">
        <v>30000000000</v>
      </c>
      <c r="I534" s="58">
        <v>4</v>
      </c>
      <c r="J534" s="144"/>
      <c r="K534" s="58"/>
      <c r="L534" s="58"/>
      <c r="M534" s="58"/>
      <c r="N534" s="63"/>
    </row>
    <row r="535" spans="1:14" x14ac:dyDescent="0.25">
      <c r="A535" s="70" t="s">
        <v>273</v>
      </c>
      <c r="B535" s="56">
        <v>45447</v>
      </c>
      <c r="C535" s="22" t="s">
        <v>349</v>
      </c>
      <c r="D535" s="22" t="s">
        <v>17</v>
      </c>
      <c r="E535" s="55">
        <v>182</v>
      </c>
      <c r="F535" s="56">
        <v>45449</v>
      </c>
      <c r="G535" s="77">
        <v>45629</v>
      </c>
      <c r="H535" s="57">
        <v>25000000000</v>
      </c>
      <c r="I535" s="58">
        <v>4.25</v>
      </c>
      <c r="J535" s="146"/>
      <c r="K535" s="64"/>
      <c r="L535" s="64"/>
      <c r="M535" s="64"/>
      <c r="N535" s="63"/>
    </row>
    <row r="536" spans="1:14" x14ac:dyDescent="0.25">
      <c r="A536" s="70" t="s">
        <v>273</v>
      </c>
      <c r="B536" s="56">
        <v>45447</v>
      </c>
      <c r="C536" s="22" t="s">
        <v>349</v>
      </c>
      <c r="D536" s="22" t="s">
        <v>17</v>
      </c>
      <c r="E536" s="55">
        <v>364</v>
      </c>
      <c r="F536" s="56">
        <v>45449</v>
      </c>
      <c r="G536" s="77">
        <v>45811</v>
      </c>
      <c r="H536" s="57">
        <v>5000000000</v>
      </c>
      <c r="I536" s="64">
        <v>4.5</v>
      </c>
      <c r="J536" s="146"/>
      <c r="K536" s="64"/>
      <c r="L536" s="64"/>
      <c r="M536" s="64"/>
      <c r="N536" s="63"/>
    </row>
    <row r="537" spans="1:14" x14ac:dyDescent="0.25">
      <c r="A537" s="70" t="s">
        <v>274</v>
      </c>
      <c r="B537" s="56">
        <v>45454</v>
      </c>
      <c r="C537" s="22" t="s">
        <v>349</v>
      </c>
      <c r="D537" s="22" t="s">
        <v>17</v>
      </c>
      <c r="E537" s="55">
        <v>7</v>
      </c>
      <c r="F537" s="56">
        <v>45456</v>
      </c>
      <c r="G537" s="77">
        <v>45461</v>
      </c>
      <c r="H537" s="57">
        <v>70000000000</v>
      </c>
      <c r="I537" s="64">
        <v>3.75</v>
      </c>
      <c r="J537" s="146"/>
      <c r="K537" s="64"/>
      <c r="L537" s="64"/>
      <c r="M537" s="64"/>
      <c r="N537" s="63"/>
    </row>
    <row r="538" spans="1:14" x14ac:dyDescent="0.25">
      <c r="A538" s="70" t="s">
        <v>274</v>
      </c>
      <c r="B538" s="56">
        <v>45454</v>
      </c>
      <c r="C538" s="22" t="s">
        <v>349</v>
      </c>
      <c r="D538" s="22" t="s">
        <v>17</v>
      </c>
      <c r="E538" s="55">
        <v>91</v>
      </c>
      <c r="F538" s="56">
        <v>45456</v>
      </c>
      <c r="G538" s="77">
        <v>45545</v>
      </c>
      <c r="H538" s="57">
        <v>30000000000</v>
      </c>
      <c r="I538" s="58">
        <v>4</v>
      </c>
      <c r="J538" s="144"/>
      <c r="K538" s="58"/>
      <c r="L538" s="58"/>
      <c r="M538" s="58"/>
      <c r="N538" s="63"/>
    </row>
    <row r="539" spans="1:14" x14ac:dyDescent="0.25">
      <c r="A539" s="70" t="s">
        <v>274</v>
      </c>
      <c r="B539" s="56">
        <v>45454</v>
      </c>
      <c r="C539" s="22" t="s">
        <v>349</v>
      </c>
      <c r="D539" s="22" t="s">
        <v>17</v>
      </c>
      <c r="E539" s="55">
        <v>182</v>
      </c>
      <c r="F539" s="56">
        <v>45456</v>
      </c>
      <c r="G539" s="77">
        <v>45636</v>
      </c>
      <c r="H539" s="57">
        <v>25000000000</v>
      </c>
      <c r="I539" s="58">
        <v>4.25</v>
      </c>
      <c r="J539" s="146"/>
      <c r="K539" s="64"/>
      <c r="L539" s="64"/>
      <c r="M539" s="64"/>
      <c r="N539" s="63"/>
    </row>
    <row r="540" spans="1:14" x14ac:dyDescent="0.25">
      <c r="A540" s="70" t="s">
        <v>274</v>
      </c>
      <c r="B540" s="56">
        <v>45454</v>
      </c>
      <c r="C540" s="22" t="s">
        <v>349</v>
      </c>
      <c r="D540" s="22" t="s">
        <v>17</v>
      </c>
      <c r="E540" s="55">
        <v>364</v>
      </c>
      <c r="F540" s="56">
        <v>45456</v>
      </c>
      <c r="G540" s="77">
        <v>45818</v>
      </c>
      <c r="H540" s="57">
        <v>5000000000</v>
      </c>
      <c r="I540" s="64">
        <v>4.5</v>
      </c>
      <c r="J540" s="146"/>
      <c r="K540" s="64"/>
      <c r="L540" s="64"/>
      <c r="M540" s="64"/>
      <c r="N540" s="63"/>
    </row>
    <row r="541" spans="1:14" x14ac:dyDescent="0.25">
      <c r="A541" s="70" t="s">
        <v>275</v>
      </c>
      <c r="B541" s="56">
        <v>45460</v>
      </c>
      <c r="C541" s="22" t="s">
        <v>349</v>
      </c>
      <c r="D541" s="22" t="s">
        <v>17</v>
      </c>
      <c r="E541" s="55">
        <v>7</v>
      </c>
      <c r="F541" s="56">
        <v>45462</v>
      </c>
      <c r="G541" s="77">
        <v>45467</v>
      </c>
      <c r="H541" s="57">
        <v>70000000000</v>
      </c>
      <c r="I541" s="64">
        <v>3.75</v>
      </c>
      <c r="J541" s="146"/>
      <c r="K541" s="64"/>
      <c r="L541" s="64"/>
      <c r="M541" s="64"/>
      <c r="N541" s="63"/>
    </row>
    <row r="542" spans="1:14" x14ac:dyDescent="0.25">
      <c r="A542" s="70" t="s">
        <v>275</v>
      </c>
      <c r="B542" s="56">
        <v>45460</v>
      </c>
      <c r="C542" s="22" t="s">
        <v>349</v>
      </c>
      <c r="D542" s="22" t="s">
        <v>17</v>
      </c>
      <c r="E542" s="55">
        <v>91</v>
      </c>
      <c r="F542" s="56">
        <v>45462</v>
      </c>
      <c r="G542" s="77">
        <v>45551</v>
      </c>
      <c r="H542" s="57">
        <v>30000000000</v>
      </c>
      <c r="I542" s="58">
        <v>4</v>
      </c>
      <c r="J542" s="147">
        <v>30000000000</v>
      </c>
      <c r="K542" s="58">
        <v>4.01</v>
      </c>
      <c r="L542" s="58">
        <v>4.01</v>
      </c>
      <c r="M542" s="58">
        <v>4.01</v>
      </c>
      <c r="N542" s="57">
        <v>30000000000</v>
      </c>
    </row>
    <row r="543" spans="1:14" x14ac:dyDescent="0.25">
      <c r="A543" s="70" t="s">
        <v>275</v>
      </c>
      <c r="B543" s="56">
        <v>45460</v>
      </c>
      <c r="C543" s="22" t="s">
        <v>349</v>
      </c>
      <c r="D543" s="22" t="s">
        <v>17</v>
      </c>
      <c r="E543" s="55">
        <v>182</v>
      </c>
      <c r="F543" s="56">
        <v>45462</v>
      </c>
      <c r="G543" s="77">
        <v>45642</v>
      </c>
      <c r="H543" s="57">
        <v>25000000000</v>
      </c>
      <c r="I543" s="58">
        <v>4.25</v>
      </c>
      <c r="J543" s="145">
        <v>25000000000</v>
      </c>
      <c r="K543" s="64">
        <v>4.26</v>
      </c>
      <c r="L543" s="64">
        <v>4.26</v>
      </c>
      <c r="M543" s="64">
        <v>4.26</v>
      </c>
      <c r="N543" s="57">
        <v>25000000000</v>
      </c>
    </row>
    <row r="544" spans="1:14" x14ac:dyDescent="0.25">
      <c r="A544" s="70" t="s">
        <v>275</v>
      </c>
      <c r="B544" s="56">
        <v>45460</v>
      </c>
      <c r="C544" s="22" t="s">
        <v>349</v>
      </c>
      <c r="D544" s="22" t="s">
        <v>17</v>
      </c>
      <c r="E544" s="55">
        <v>364</v>
      </c>
      <c r="F544" s="56">
        <v>45462</v>
      </c>
      <c r="G544" s="77">
        <v>45824</v>
      </c>
      <c r="H544" s="57">
        <v>5000000000</v>
      </c>
      <c r="I544" s="64">
        <v>4.5</v>
      </c>
      <c r="J544" s="146"/>
      <c r="K544" s="64"/>
      <c r="L544" s="64"/>
      <c r="M544" s="64"/>
      <c r="N544" s="63"/>
    </row>
    <row r="545" spans="1:14" x14ac:dyDescent="0.25">
      <c r="A545" s="70" t="s">
        <v>276</v>
      </c>
      <c r="B545" s="56">
        <v>45468</v>
      </c>
      <c r="C545" s="22" t="s">
        <v>349</v>
      </c>
      <c r="D545" s="22" t="s">
        <v>17</v>
      </c>
      <c r="E545" s="55">
        <v>7</v>
      </c>
      <c r="F545" s="56">
        <v>45470</v>
      </c>
      <c r="G545" s="77">
        <v>45475</v>
      </c>
      <c r="H545" s="57">
        <v>70000000000</v>
      </c>
      <c r="I545" s="64">
        <v>3.75</v>
      </c>
      <c r="J545" s="146"/>
      <c r="K545" s="64"/>
      <c r="L545" s="64"/>
      <c r="M545" s="64"/>
      <c r="N545" s="63"/>
    </row>
    <row r="546" spans="1:14" x14ac:dyDescent="0.25">
      <c r="A546" s="70" t="s">
        <v>276</v>
      </c>
      <c r="B546" s="56">
        <v>45468</v>
      </c>
      <c r="C546" s="22" t="s">
        <v>349</v>
      </c>
      <c r="D546" s="22" t="s">
        <v>17</v>
      </c>
      <c r="E546" s="55">
        <v>91</v>
      </c>
      <c r="F546" s="56">
        <v>45470</v>
      </c>
      <c r="G546" s="77">
        <v>45559</v>
      </c>
      <c r="H546" s="57">
        <v>30000000000</v>
      </c>
      <c r="I546" s="58">
        <v>4</v>
      </c>
      <c r="J546" s="145">
        <v>20000000000</v>
      </c>
      <c r="K546" s="58">
        <v>4.01</v>
      </c>
      <c r="L546" s="58">
        <v>4.01</v>
      </c>
      <c r="M546" s="58">
        <v>4.01</v>
      </c>
      <c r="N546" s="57">
        <v>20000000000</v>
      </c>
    </row>
    <row r="547" spans="1:14" x14ac:dyDescent="0.25">
      <c r="A547" s="70" t="s">
        <v>276</v>
      </c>
      <c r="B547" s="56">
        <v>45468</v>
      </c>
      <c r="C547" s="22" t="s">
        <v>349</v>
      </c>
      <c r="D547" s="22" t="s">
        <v>17</v>
      </c>
      <c r="E547" s="55">
        <v>182</v>
      </c>
      <c r="F547" s="56">
        <v>45470</v>
      </c>
      <c r="G547" s="77">
        <v>45650</v>
      </c>
      <c r="H547" s="57">
        <v>25000000000</v>
      </c>
      <c r="I547" s="58">
        <v>4.25</v>
      </c>
      <c r="J547" s="145">
        <v>20000000000</v>
      </c>
      <c r="K547" s="64">
        <v>4.26</v>
      </c>
      <c r="L547" s="64">
        <v>4.26</v>
      </c>
      <c r="M547" s="64">
        <v>4.26</v>
      </c>
      <c r="N547" s="57">
        <v>20000000000</v>
      </c>
    </row>
    <row r="548" spans="1:14" x14ac:dyDescent="0.25">
      <c r="A548" s="70" t="s">
        <v>276</v>
      </c>
      <c r="B548" s="56">
        <v>45468</v>
      </c>
      <c r="C548" s="22" t="s">
        <v>349</v>
      </c>
      <c r="D548" s="22" t="s">
        <v>17</v>
      </c>
      <c r="E548" s="55">
        <v>364</v>
      </c>
      <c r="F548" s="56">
        <v>45470</v>
      </c>
      <c r="G548" s="77">
        <v>45832</v>
      </c>
      <c r="H548" s="57">
        <v>5000000000</v>
      </c>
      <c r="I548" s="64">
        <v>4.5</v>
      </c>
      <c r="J548" s="146"/>
      <c r="K548" s="64"/>
      <c r="L548" s="64"/>
      <c r="M548" s="64"/>
      <c r="N548" s="63"/>
    </row>
    <row r="549" spans="1:14" x14ac:dyDescent="0.25">
      <c r="A549" s="70" t="s">
        <v>277</v>
      </c>
      <c r="B549" s="56">
        <v>45475</v>
      </c>
      <c r="C549" s="22" t="s">
        <v>349</v>
      </c>
      <c r="D549" s="22" t="s">
        <v>17</v>
      </c>
      <c r="E549" s="55">
        <v>7</v>
      </c>
      <c r="F549" s="56">
        <v>45477</v>
      </c>
      <c r="G549" s="77">
        <v>45482</v>
      </c>
      <c r="H549" s="57">
        <v>70000000000</v>
      </c>
      <c r="I549" s="64">
        <v>3.75</v>
      </c>
      <c r="J549" s="146"/>
      <c r="K549" s="64"/>
      <c r="L549" s="64"/>
      <c r="M549" s="64"/>
      <c r="N549" s="63"/>
    </row>
    <row r="550" spans="1:14" x14ac:dyDescent="0.25">
      <c r="A550" s="70" t="s">
        <v>277</v>
      </c>
      <c r="B550" s="56">
        <v>45475</v>
      </c>
      <c r="C550" s="22" t="s">
        <v>349</v>
      </c>
      <c r="D550" s="22" t="s">
        <v>17</v>
      </c>
      <c r="E550" s="55">
        <v>91</v>
      </c>
      <c r="F550" s="56">
        <v>45477</v>
      </c>
      <c r="G550" s="77">
        <v>45566</v>
      </c>
      <c r="H550" s="57">
        <v>30000000000</v>
      </c>
      <c r="I550" s="58">
        <v>4</v>
      </c>
      <c r="J550" s="147">
        <v>9000000000</v>
      </c>
      <c r="K550" s="58">
        <v>4.05</v>
      </c>
      <c r="L550" s="58">
        <v>4.05</v>
      </c>
      <c r="M550" s="58">
        <v>4.05</v>
      </c>
      <c r="N550" s="57">
        <v>9000000000</v>
      </c>
    </row>
    <row r="551" spans="1:14" x14ac:dyDescent="0.25">
      <c r="A551" s="70" t="s">
        <v>277</v>
      </c>
      <c r="B551" s="56">
        <v>45475</v>
      </c>
      <c r="C551" s="22" t="s">
        <v>349</v>
      </c>
      <c r="D551" s="22" t="s">
        <v>17</v>
      </c>
      <c r="E551" s="55">
        <v>182</v>
      </c>
      <c r="F551" s="56">
        <v>45477</v>
      </c>
      <c r="G551" s="77">
        <v>45657</v>
      </c>
      <c r="H551" s="57">
        <v>25000000000</v>
      </c>
      <c r="I551" s="58">
        <v>4.25</v>
      </c>
      <c r="J551" s="146"/>
      <c r="K551" s="64"/>
      <c r="L551" s="64"/>
      <c r="M551" s="64"/>
      <c r="N551" s="63"/>
    </row>
    <row r="552" spans="1:14" x14ac:dyDescent="0.25">
      <c r="A552" s="70" t="s">
        <v>277</v>
      </c>
      <c r="B552" s="56">
        <v>45475</v>
      </c>
      <c r="C552" s="22" t="s">
        <v>349</v>
      </c>
      <c r="D552" s="22" t="s">
        <v>17</v>
      </c>
      <c r="E552" s="55">
        <v>364</v>
      </c>
      <c r="F552" s="56">
        <v>45477</v>
      </c>
      <c r="G552" s="77">
        <v>45839</v>
      </c>
      <c r="H552" s="57">
        <v>5000000000</v>
      </c>
      <c r="I552" s="64">
        <v>4.5</v>
      </c>
      <c r="J552" s="146"/>
      <c r="K552" s="64"/>
      <c r="L552" s="64"/>
      <c r="M552" s="64"/>
      <c r="N552" s="63"/>
    </row>
    <row r="553" spans="1:14" x14ac:dyDescent="0.25">
      <c r="A553" s="70" t="s">
        <v>278</v>
      </c>
      <c r="B553" s="56">
        <v>45482</v>
      </c>
      <c r="C553" s="22" t="s">
        <v>349</v>
      </c>
      <c r="D553" s="22" t="s">
        <v>17</v>
      </c>
      <c r="E553" s="55">
        <v>7</v>
      </c>
      <c r="F553" s="56">
        <v>45484</v>
      </c>
      <c r="G553" s="77">
        <v>45489</v>
      </c>
      <c r="H553" s="57">
        <v>70000000000</v>
      </c>
      <c r="I553" s="64">
        <v>3.75</v>
      </c>
      <c r="J553" s="146"/>
      <c r="K553" s="64"/>
      <c r="L553" s="64"/>
      <c r="M553" s="64"/>
      <c r="N553" s="63"/>
    </row>
    <row r="554" spans="1:14" x14ac:dyDescent="0.25">
      <c r="A554" s="70" t="s">
        <v>278</v>
      </c>
      <c r="B554" s="56">
        <v>45482</v>
      </c>
      <c r="C554" s="22" t="s">
        <v>349</v>
      </c>
      <c r="D554" s="22" t="s">
        <v>17</v>
      </c>
      <c r="E554" s="55">
        <v>91</v>
      </c>
      <c r="F554" s="56">
        <v>45484</v>
      </c>
      <c r="G554" s="77">
        <v>45573</v>
      </c>
      <c r="H554" s="57">
        <v>20000000000</v>
      </c>
      <c r="I554" s="58">
        <v>4</v>
      </c>
      <c r="J554" s="147">
        <v>15000000000</v>
      </c>
      <c r="K554" s="58">
        <v>4</v>
      </c>
      <c r="L554" s="58">
        <v>4</v>
      </c>
      <c r="M554" s="58">
        <v>4</v>
      </c>
      <c r="N554" s="57">
        <v>15000000000</v>
      </c>
    </row>
    <row r="555" spans="1:14" x14ac:dyDescent="0.25">
      <c r="A555" s="70" t="s">
        <v>278</v>
      </c>
      <c r="B555" s="56">
        <v>45482</v>
      </c>
      <c r="C555" s="22" t="s">
        <v>349</v>
      </c>
      <c r="D555" s="22" t="s">
        <v>17</v>
      </c>
      <c r="E555" s="55">
        <v>182</v>
      </c>
      <c r="F555" s="56">
        <v>45484</v>
      </c>
      <c r="G555" s="77">
        <v>45664</v>
      </c>
      <c r="H555" s="57">
        <v>20000000000</v>
      </c>
      <c r="I555" s="58">
        <v>4.25</v>
      </c>
      <c r="J555" s="145">
        <v>15000000000</v>
      </c>
      <c r="K555" s="64">
        <v>4.25</v>
      </c>
      <c r="L555" s="64">
        <v>4.25</v>
      </c>
      <c r="M555" s="64">
        <v>4.25</v>
      </c>
      <c r="N555" s="57">
        <v>15000000000</v>
      </c>
    </row>
    <row r="556" spans="1:14" x14ac:dyDescent="0.25">
      <c r="A556" s="70" t="s">
        <v>278</v>
      </c>
      <c r="B556" s="56">
        <v>45482</v>
      </c>
      <c r="C556" s="22" t="s">
        <v>349</v>
      </c>
      <c r="D556" s="22" t="s">
        <v>17</v>
      </c>
      <c r="E556" s="55">
        <v>364</v>
      </c>
      <c r="F556" s="56">
        <v>45484</v>
      </c>
      <c r="G556" s="77">
        <v>45846</v>
      </c>
      <c r="H556" s="57">
        <v>5000000000</v>
      </c>
      <c r="I556" s="64">
        <v>4.5</v>
      </c>
      <c r="J556" s="146"/>
      <c r="K556" s="64"/>
      <c r="L556" s="64"/>
      <c r="M556" s="64"/>
      <c r="N556" s="63"/>
    </row>
    <row r="557" spans="1:14" x14ac:dyDescent="0.25">
      <c r="A557" s="70" t="s">
        <v>279</v>
      </c>
      <c r="B557" s="56">
        <v>45489</v>
      </c>
      <c r="C557" s="22" t="s">
        <v>349</v>
      </c>
      <c r="D557" s="22" t="s">
        <v>17</v>
      </c>
      <c r="E557" s="55">
        <v>7</v>
      </c>
      <c r="F557" s="56">
        <v>45491</v>
      </c>
      <c r="G557" s="77">
        <v>45496</v>
      </c>
      <c r="H557" s="57">
        <v>70000000000</v>
      </c>
      <c r="I557" s="64">
        <v>3.75</v>
      </c>
      <c r="J557" s="145">
        <v>30000000000</v>
      </c>
      <c r="K557" s="64">
        <v>3.75</v>
      </c>
      <c r="L557" s="64">
        <v>3.75</v>
      </c>
      <c r="M557" s="64">
        <v>3.75</v>
      </c>
      <c r="N557" s="57">
        <v>30000000000</v>
      </c>
    </row>
    <row r="558" spans="1:14" x14ac:dyDescent="0.25">
      <c r="A558" s="70" t="s">
        <v>279</v>
      </c>
      <c r="B558" s="56">
        <v>45489</v>
      </c>
      <c r="C558" s="22" t="s">
        <v>349</v>
      </c>
      <c r="D558" s="22" t="s">
        <v>17</v>
      </c>
      <c r="E558" s="55">
        <v>91</v>
      </c>
      <c r="F558" s="56">
        <v>45491</v>
      </c>
      <c r="G558" s="77">
        <v>45580</v>
      </c>
      <c r="H558" s="57">
        <v>10000000000</v>
      </c>
      <c r="I558" s="58">
        <v>4</v>
      </c>
      <c r="J558" s="145">
        <v>10000000000</v>
      </c>
      <c r="K558" s="58">
        <v>4</v>
      </c>
      <c r="L558" s="58">
        <v>4</v>
      </c>
      <c r="M558" s="58">
        <v>4</v>
      </c>
      <c r="N558" s="57">
        <v>10000000000</v>
      </c>
    </row>
    <row r="559" spans="1:14" x14ac:dyDescent="0.25">
      <c r="A559" s="70" t="s">
        <v>279</v>
      </c>
      <c r="B559" s="56">
        <v>45489</v>
      </c>
      <c r="C559" s="22" t="s">
        <v>349</v>
      </c>
      <c r="D559" s="22" t="s">
        <v>17</v>
      </c>
      <c r="E559" s="55">
        <v>182</v>
      </c>
      <c r="F559" s="56">
        <v>45491</v>
      </c>
      <c r="G559" s="77">
        <v>45671</v>
      </c>
      <c r="H559" s="57">
        <v>10000000000</v>
      </c>
      <c r="I559" s="58">
        <v>4.25</v>
      </c>
      <c r="J559" s="145">
        <v>10000000000</v>
      </c>
      <c r="K559" s="58">
        <v>4.25</v>
      </c>
      <c r="L559" s="58">
        <v>4.25</v>
      </c>
      <c r="M559" s="58">
        <v>4.25</v>
      </c>
      <c r="N559" s="57">
        <v>10000000000</v>
      </c>
    </row>
    <row r="560" spans="1:14" x14ac:dyDescent="0.25">
      <c r="A560" s="70" t="s">
        <v>279</v>
      </c>
      <c r="B560" s="56">
        <v>45489</v>
      </c>
      <c r="C560" s="22" t="s">
        <v>349</v>
      </c>
      <c r="D560" s="22" t="s">
        <v>17</v>
      </c>
      <c r="E560" s="55">
        <v>364</v>
      </c>
      <c r="F560" s="56">
        <v>45491</v>
      </c>
      <c r="G560" s="77">
        <v>45853</v>
      </c>
      <c r="H560" s="57">
        <v>5000000000</v>
      </c>
      <c r="I560" s="64">
        <v>4.5</v>
      </c>
      <c r="J560" s="146"/>
      <c r="K560" s="64"/>
      <c r="L560" s="64"/>
      <c r="M560" s="64"/>
      <c r="N560" s="63"/>
    </row>
    <row r="561" spans="1:14" x14ac:dyDescent="0.25">
      <c r="A561" s="70" t="s">
        <v>280</v>
      </c>
      <c r="B561" s="56">
        <v>45496</v>
      </c>
      <c r="C561" s="22" t="s">
        <v>349</v>
      </c>
      <c r="D561" s="22" t="s">
        <v>17</v>
      </c>
      <c r="E561" s="55">
        <v>7</v>
      </c>
      <c r="F561" s="56">
        <v>45498</v>
      </c>
      <c r="G561" s="77">
        <v>45503</v>
      </c>
      <c r="H561" s="57">
        <v>70000000000</v>
      </c>
      <c r="I561" s="64">
        <v>3.75</v>
      </c>
      <c r="J561" s="145">
        <v>60000000000</v>
      </c>
      <c r="K561" s="64">
        <v>3.75</v>
      </c>
      <c r="L561" s="64">
        <v>3.75</v>
      </c>
      <c r="M561" s="64">
        <v>3.75</v>
      </c>
      <c r="N561" s="57">
        <v>60000000000</v>
      </c>
    </row>
    <row r="562" spans="1:14" x14ac:dyDescent="0.25">
      <c r="A562" s="70" t="s">
        <v>280</v>
      </c>
      <c r="B562" s="56">
        <v>45496</v>
      </c>
      <c r="C562" s="22" t="s">
        <v>349</v>
      </c>
      <c r="D562" s="22" t="s">
        <v>17</v>
      </c>
      <c r="E562" s="55">
        <v>91</v>
      </c>
      <c r="F562" s="56">
        <v>45498</v>
      </c>
      <c r="G562" s="77">
        <v>45587</v>
      </c>
      <c r="H562" s="57">
        <v>10000000000</v>
      </c>
      <c r="I562" s="58">
        <v>4</v>
      </c>
      <c r="J562" s="145">
        <v>10000000000</v>
      </c>
      <c r="K562" s="58">
        <v>4</v>
      </c>
      <c r="L562" s="58">
        <v>4</v>
      </c>
      <c r="M562" s="58">
        <v>4</v>
      </c>
      <c r="N562" s="57">
        <v>10000000000</v>
      </c>
    </row>
    <row r="563" spans="1:14" x14ac:dyDescent="0.25">
      <c r="A563" s="70" t="s">
        <v>280</v>
      </c>
      <c r="B563" s="56">
        <v>45496</v>
      </c>
      <c r="C563" s="22" t="s">
        <v>349</v>
      </c>
      <c r="D563" s="22" t="s">
        <v>17</v>
      </c>
      <c r="E563" s="55">
        <v>182</v>
      </c>
      <c r="F563" s="56">
        <v>45498</v>
      </c>
      <c r="G563" s="77">
        <v>45678</v>
      </c>
      <c r="H563" s="57">
        <v>10000000000</v>
      </c>
      <c r="I563" s="58">
        <v>4.25</v>
      </c>
      <c r="J563" s="145">
        <v>10000000000</v>
      </c>
      <c r="K563" s="58">
        <v>4.25</v>
      </c>
      <c r="L563" s="58">
        <v>4.25</v>
      </c>
      <c r="M563" s="58">
        <v>4.25</v>
      </c>
      <c r="N563" s="57">
        <v>10000000000</v>
      </c>
    </row>
    <row r="564" spans="1:14" x14ac:dyDescent="0.25">
      <c r="A564" s="70" t="s">
        <v>280</v>
      </c>
      <c r="B564" s="56">
        <v>45496</v>
      </c>
      <c r="C564" s="22" t="s">
        <v>349</v>
      </c>
      <c r="D564" s="22" t="s">
        <v>17</v>
      </c>
      <c r="E564" s="55">
        <v>364</v>
      </c>
      <c r="F564" s="56">
        <v>45498</v>
      </c>
      <c r="G564" s="77">
        <v>45860</v>
      </c>
      <c r="H564" s="57">
        <v>5000000000</v>
      </c>
      <c r="I564" s="64">
        <v>4.5</v>
      </c>
      <c r="J564" s="146"/>
      <c r="K564" s="64"/>
      <c r="L564" s="64"/>
      <c r="M564" s="64"/>
      <c r="N564" s="63"/>
    </row>
    <row r="565" spans="1:14" x14ac:dyDescent="0.25">
      <c r="A565" s="70" t="s">
        <v>281</v>
      </c>
      <c r="B565" s="56">
        <v>45503</v>
      </c>
      <c r="C565" s="22" t="s">
        <v>349</v>
      </c>
      <c r="D565" s="22" t="s">
        <v>17</v>
      </c>
      <c r="E565" s="55">
        <v>7</v>
      </c>
      <c r="F565" s="56">
        <v>45505</v>
      </c>
      <c r="G565" s="77">
        <v>45510</v>
      </c>
      <c r="H565" s="57">
        <v>70000000000</v>
      </c>
      <c r="I565" s="64">
        <v>3.75</v>
      </c>
      <c r="J565" s="145">
        <v>40000000000</v>
      </c>
      <c r="K565" s="64">
        <v>3.75</v>
      </c>
      <c r="L565" s="64">
        <v>3.75</v>
      </c>
      <c r="M565" s="64">
        <v>3.75</v>
      </c>
      <c r="N565" s="57">
        <v>40000000000</v>
      </c>
    </row>
    <row r="566" spans="1:14" x14ac:dyDescent="0.25">
      <c r="A566" s="70" t="s">
        <v>281</v>
      </c>
      <c r="B566" s="56">
        <v>45503</v>
      </c>
      <c r="C566" s="22" t="s">
        <v>349</v>
      </c>
      <c r="D566" s="22" t="s">
        <v>17</v>
      </c>
      <c r="E566" s="55">
        <v>91</v>
      </c>
      <c r="F566" s="56">
        <v>45505</v>
      </c>
      <c r="G566" s="77">
        <v>45594</v>
      </c>
      <c r="H566" s="57">
        <v>10000000000</v>
      </c>
      <c r="I566" s="58">
        <v>4</v>
      </c>
      <c r="J566" s="145">
        <v>10000000000</v>
      </c>
      <c r="K566" s="58">
        <v>4</v>
      </c>
      <c r="L566" s="58">
        <v>4</v>
      </c>
      <c r="M566" s="58">
        <v>4</v>
      </c>
      <c r="N566" s="57">
        <v>10000000000</v>
      </c>
    </row>
    <row r="567" spans="1:14" x14ac:dyDescent="0.25">
      <c r="A567" s="70" t="s">
        <v>281</v>
      </c>
      <c r="B567" s="56">
        <v>45503</v>
      </c>
      <c r="C567" s="22" t="s">
        <v>349</v>
      </c>
      <c r="D567" s="22" t="s">
        <v>17</v>
      </c>
      <c r="E567" s="55">
        <v>182</v>
      </c>
      <c r="F567" s="56">
        <v>45505</v>
      </c>
      <c r="G567" s="77">
        <v>45685</v>
      </c>
      <c r="H567" s="57">
        <v>10000000000</v>
      </c>
      <c r="I567" s="58">
        <v>4.25</v>
      </c>
      <c r="J567" s="145">
        <v>10000000000</v>
      </c>
      <c r="K567" s="58">
        <v>4.25</v>
      </c>
      <c r="L567" s="58">
        <v>4.25</v>
      </c>
      <c r="M567" s="58">
        <v>4.25</v>
      </c>
      <c r="N567" s="57">
        <v>10000000000</v>
      </c>
    </row>
    <row r="568" spans="1:14" x14ac:dyDescent="0.25">
      <c r="A568" s="70" t="s">
        <v>281</v>
      </c>
      <c r="B568" s="56">
        <v>45503</v>
      </c>
      <c r="C568" s="22" t="s">
        <v>349</v>
      </c>
      <c r="D568" s="22" t="s">
        <v>17</v>
      </c>
      <c r="E568" s="55">
        <v>364</v>
      </c>
      <c r="F568" s="56">
        <v>45505</v>
      </c>
      <c r="G568" s="77">
        <v>45867</v>
      </c>
      <c r="H568" s="57">
        <v>5000000000</v>
      </c>
      <c r="I568" s="64">
        <v>4.5</v>
      </c>
      <c r="J568" s="146"/>
      <c r="K568" s="64"/>
      <c r="L568" s="64"/>
      <c r="M568" s="64"/>
      <c r="N568" s="63"/>
    </row>
    <row r="569" spans="1:14" x14ac:dyDescent="0.25">
      <c r="A569" s="70" t="s">
        <v>282</v>
      </c>
      <c r="B569" s="56">
        <v>45510</v>
      </c>
      <c r="C569" s="22" t="s">
        <v>349</v>
      </c>
      <c r="D569" s="22" t="s">
        <v>17</v>
      </c>
      <c r="E569" s="55">
        <v>7</v>
      </c>
      <c r="F569" s="56">
        <v>45512</v>
      </c>
      <c r="G569" s="77">
        <v>45517</v>
      </c>
      <c r="H569" s="57">
        <v>70000000000</v>
      </c>
      <c r="I569" s="64">
        <v>3.75</v>
      </c>
      <c r="J569" s="145">
        <v>70000000000</v>
      </c>
      <c r="K569" s="64">
        <v>3.75</v>
      </c>
      <c r="L569" s="64">
        <v>3.75</v>
      </c>
      <c r="M569" s="64">
        <v>3.75</v>
      </c>
      <c r="N569" s="57">
        <v>70000000000</v>
      </c>
    </row>
    <row r="570" spans="1:14" x14ac:dyDescent="0.25">
      <c r="A570" s="70" t="s">
        <v>282</v>
      </c>
      <c r="B570" s="56">
        <v>45510</v>
      </c>
      <c r="C570" s="22" t="s">
        <v>349</v>
      </c>
      <c r="D570" s="22" t="s">
        <v>17</v>
      </c>
      <c r="E570" s="55">
        <v>91</v>
      </c>
      <c r="F570" s="56">
        <v>45512</v>
      </c>
      <c r="G570" s="77">
        <v>45601</v>
      </c>
      <c r="H570" s="57">
        <v>10000000000</v>
      </c>
      <c r="I570" s="58">
        <v>4</v>
      </c>
      <c r="J570" s="145">
        <v>10000000000</v>
      </c>
      <c r="K570" s="58">
        <v>4</v>
      </c>
      <c r="L570" s="58">
        <v>4</v>
      </c>
      <c r="M570" s="58">
        <v>4</v>
      </c>
      <c r="N570" s="57">
        <v>10000000000</v>
      </c>
    </row>
    <row r="571" spans="1:14" x14ac:dyDescent="0.25">
      <c r="A571" s="70" t="s">
        <v>282</v>
      </c>
      <c r="B571" s="56">
        <v>45510</v>
      </c>
      <c r="C571" s="22" t="s">
        <v>349</v>
      </c>
      <c r="D571" s="22" t="s">
        <v>17</v>
      </c>
      <c r="E571" s="55">
        <v>182</v>
      </c>
      <c r="F571" s="56">
        <v>45512</v>
      </c>
      <c r="G571" s="77">
        <v>45692</v>
      </c>
      <c r="H571" s="57">
        <v>10000000000</v>
      </c>
      <c r="I571" s="58">
        <v>4.25</v>
      </c>
      <c r="J571" s="145">
        <v>10000000000</v>
      </c>
      <c r="K571" s="58">
        <v>4.25</v>
      </c>
      <c r="L571" s="58">
        <v>4.25</v>
      </c>
      <c r="M571" s="58">
        <v>4.25</v>
      </c>
      <c r="N571" s="57">
        <v>10000000000</v>
      </c>
    </row>
    <row r="572" spans="1:14" x14ac:dyDescent="0.25">
      <c r="A572" s="70" t="s">
        <v>282</v>
      </c>
      <c r="B572" s="56">
        <v>45510</v>
      </c>
      <c r="C572" s="22" t="s">
        <v>349</v>
      </c>
      <c r="D572" s="22" t="s">
        <v>17</v>
      </c>
      <c r="E572" s="55">
        <v>364</v>
      </c>
      <c r="F572" s="56">
        <v>45512</v>
      </c>
      <c r="G572" s="77">
        <v>45874</v>
      </c>
      <c r="H572" s="57">
        <v>5000000000</v>
      </c>
      <c r="I572" s="64">
        <v>4.5</v>
      </c>
      <c r="J572" s="146"/>
      <c r="K572" s="64"/>
      <c r="L572" s="64"/>
      <c r="M572" s="64"/>
      <c r="N572" s="63"/>
    </row>
    <row r="573" spans="1:14" x14ac:dyDescent="0.25">
      <c r="A573" s="70" t="s">
        <v>283</v>
      </c>
      <c r="B573" s="56">
        <v>45517</v>
      </c>
      <c r="C573" s="22" t="s">
        <v>349</v>
      </c>
      <c r="D573" s="22" t="s">
        <v>17</v>
      </c>
      <c r="E573" s="55">
        <v>7</v>
      </c>
      <c r="F573" s="56">
        <v>45519</v>
      </c>
      <c r="G573" s="77">
        <v>45524</v>
      </c>
      <c r="H573" s="57">
        <v>75000000000</v>
      </c>
      <c r="I573" s="64">
        <v>3.75</v>
      </c>
      <c r="J573" s="145">
        <v>70000000000</v>
      </c>
      <c r="K573" s="64">
        <v>3.75</v>
      </c>
      <c r="L573" s="64">
        <v>3.75</v>
      </c>
      <c r="M573" s="64">
        <v>3.75</v>
      </c>
      <c r="N573" s="57">
        <v>70000000000</v>
      </c>
    </row>
    <row r="574" spans="1:14" x14ac:dyDescent="0.25">
      <c r="A574" s="70" t="s">
        <v>283</v>
      </c>
      <c r="B574" s="56">
        <v>45517</v>
      </c>
      <c r="C574" s="22" t="s">
        <v>349</v>
      </c>
      <c r="D574" s="22" t="s">
        <v>17</v>
      </c>
      <c r="E574" s="55">
        <v>91</v>
      </c>
      <c r="F574" s="56">
        <v>45519</v>
      </c>
      <c r="G574" s="77">
        <v>45608</v>
      </c>
      <c r="H574" s="57">
        <v>10000000000</v>
      </c>
      <c r="I574" s="58">
        <v>4</v>
      </c>
      <c r="J574" s="145">
        <v>10000000000</v>
      </c>
      <c r="K574" s="58">
        <v>4</v>
      </c>
      <c r="L574" s="58">
        <v>4</v>
      </c>
      <c r="M574" s="58">
        <v>4</v>
      </c>
      <c r="N574" s="57">
        <v>10000000000</v>
      </c>
    </row>
    <row r="575" spans="1:14" x14ac:dyDescent="0.25">
      <c r="A575" s="70" t="s">
        <v>283</v>
      </c>
      <c r="B575" s="56">
        <v>45517</v>
      </c>
      <c r="C575" s="22" t="s">
        <v>349</v>
      </c>
      <c r="D575" s="22" t="s">
        <v>17</v>
      </c>
      <c r="E575" s="55">
        <v>182</v>
      </c>
      <c r="F575" s="56">
        <v>45519</v>
      </c>
      <c r="G575" s="77">
        <v>45699</v>
      </c>
      <c r="H575" s="57">
        <v>10000000000</v>
      </c>
      <c r="I575" s="58">
        <v>4.25</v>
      </c>
      <c r="J575" s="145">
        <v>10000000000</v>
      </c>
      <c r="K575" s="58">
        <v>4.25</v>
      </c>
      <c r="L575" s="58">
        <v>4.25</v>
      </c>
      <c r="M575" s="58">
        <v>4.25</v>
      </c>
      <c r="N575" s="57">
        <v>10000000000</v>
      </c>
    </row>
    <row r="576" spans="1:14" x14ac:dyDescent="0.25">
      <c r="A576" s="70" t="s">
        <v>283</v>
      </c>
      <c r="B576" s="56">
        <v>45517</v>
      </c>
      <c r="C576" s="22" t="s">
        <v>349</v>
      </c>
      <c r="D576" s="22" t="s">
        <v>17</v>
      </c>
      <c r="E576" s="55">
        <v>364</v>
      </c>
      <c r="F576" s="56">
        <v>45519</v>
      </c>
      <c r="G576" s="77">
        <v>45881</v>
      </c>
      <c r="H576" s="57">
        <v>5000000000</v>
      </c>
      <c r="I576" s="64">
        <v>4.5</v>
      </c>
      <c r="J576" s="146"/>
      <c r="K576" s="64"/>
      <c r="L576" s="64"/>
      <c r="M576" s="64"/>
      <c r="N576" s="63"/>
    </row>
    <row r="577" spans="1:14" x14ac:dyDescent="0.25">
      <c r="A577" s="70" t="s">
        <v>284</v>
      </c>
      <c r="B577" s="56">
        <v>45524</v>
      </c>
      <c r="C577" s="22" t="s">
        <v>349</v>
      </c>
      <c r="D577" s="22" t="s">
        <v>17</v>
      </c>
      <c r="E577" s="55">
        <v>7</v>
      </c>
      <c r="F577" s="56">
        <v>45526</v>
      </c>
      <c r="G577" s="77">
        <v>45531</v>
      </c>
      <c r="H577" s="57">
        <v>75000000000</v>
      </c>
      <c r="I577" s="64">
        <v>3.75</v>
      </c>
      <c r="J577" s="145">
        <v>70000000000</v>
      </c>
      <c r="K577" s="64">
        <v>3.75</v>
      </c>
      <c r="L577" s="64">
        <v>3.75</v>
      </c>
      <c r="M577" s="64">
        <v>3.75</v>
      </c>
      <c r="N577" s="57">
        <v>70000000000</v>
      </c>
    </row>
    <row r="578" spans="1:14" x14ac:dyDescent="0.25">
      <c r="A578" s="70" t="s">
        <v>284</v>
      </c>
      <c r="B578" s="56">
        <v>45524</v>
      </c>
      <c r="C578" s="22" t="s">
        <v>349</v>
      </c>
      <c r="D578" s="22" t="s">
        <v>17</v>
      </c>
      <c r="E578" s="55">
        <v>91</v>
      </c>
      <c r="F578" s="56">
        <v>45526</v>
      </c>
      <c r="G578" s="77">
        <v>45615</v>
      </c>
      <c r="H578" s="57">
        <v>10000000000</v>
      </c>
      <c r="I578" s="58">
        <v>4</v>
      </c>
      <c r="J578" s="145">
        <v>10000000000</v>
      </c>
      <c r="K578" s="58">
        <v>4</v>
      </c>
      <c r="L578" s="58">
        <v>4</v>
      </c>
      <c r="M578" s="58">
        <v>4</v>
      </c>
      <c r="N578" s="57">
        <v>10000000000</v>
      </c>
    </row>
    <row r="579" spans="1:14" x14ac:dyDescent="0.25">
      <c r="A579" s="70" t="s">
        <v>284</v>
      </c>
      <c r="B579" s="56">
        <v>45524</v>
      </c>
      <c r="C579" s="22" t="s">
        <v>349</v>
      </c>
      <c r="D579" s="22" t="s">
        <v>17</v>
      </c>
      <c r="E579" s="55">
        <v>182</v>
      </c>
      <c r="F579" s="56">
        <v>45526</v>
      </c>
      <c r="G579" s="77">
        <v>45706</v>
      </c>
      <c r="H579" s="57">
        <v>10000000000</v>
      </c>
      <c r="I579" s="58">
        <v>4.25</v>
      </c>
      <c r="J579" s="145">
        <v>10000000000</v>
      </c>
      <c r="K579" s="58">
        <v>4.25</v>
      </c>
      <c r="L579" s="58">
        <v>4.25</v>
      </c>
      <c r="M579" s="58">
        <v>4.25</v>
      </c>
      <c r="N579" s="57">
        <v>10000000000</v>
      </c>
    </row>
    <row r="580" spans="1:14" x14ac:dyDescent="0.25">
      <c r="A580" s="70" t="s">
        <v>284</v>
      </c>
      <c r="B580" s="56">
        <v>45524</v>
      </c>
      <c r="C580" s="22" t="s">
        <v>349</v>
      </c>
      <c r="D580" s="22" t="s">
        <v>17</v>
      </c>
      <c r="E580" s="55">
        <v>364</v>
      </c>
      <c r="F580" s="56">
        <v>45526</v>
      </c>
      <c r="G580" s="77">
        <v>45888</v>
      </c>
      <c r="H580" s="57">
        <v>5000000000</v>
      </c>
      <c r="I580" s="64">
        <v>4.5</v>
      </c>
      <c r="J580" s="146"/>
      <c r="K580" s="64"/>
      <c r="L580" s="64"/>
      <c r="M580" s="64"/>
      <c r="N580" s="63"/>
    </row>
    <row r="581" spans="1:14" x14ac:dyDescent="0.25">
      <c r="A581" s="70" t="s">
        <v>285</v>
      </c>
      <c r="B581" s="56">
        <v>45531</v>
      </c>
      <c r="C581" s="22" t="s">
        <v>349</v>
      </c>
      <c r="D581" s="22" t="s">
        <v>17</v>
      </c>
      <c r="E581" s="55">
        <v>7</v>
      </c>
      <c r="F581" s="56">
        <v>45533</v>
      </c>
      <c r="G581" s="77">
        <v>45538</v>
      </c>
      <c r="H581" s="57">
        <v>80000000000</v>
      </c>
      <c r="I581" s="64">
        <v>3.75</v>
      </c>
      <c r="J581" s="145">
        <v>80000000000</v>
      </c>
      <c r="K581" s="64">
        <v>3.75</v>
      </c>
      <c r="L581" s="64">
        <v>3.75</v>
      </c>
      <c r="M581" s="64">
        <v>3.75</v>
      </c>
      <c r="N581" s="57">
        <v>80000000000</v>
      </c>
    </row>
    <row r="582" spans="1:14" x14ac:dyDescent="0.25">
      <c r="A582" s="70" t="s">
        <v>285</v>
      </c>
      <c r="B582" s="56">
        <v>45531</v>
      </c>
      <c r="C582" s="22" t="s">
        <v>349</v>
      </c>
      <c r="D582" s="22" t="s">
        <v>17</v>
      </c>
      <c r="E582" s="55">
        <v>91</v>
      </c>
      <c r="F582" s="56">
        <v>45533</v>
      </c>
      <c r="G582" s="77">
        <v>45622</v>
      </c>
      <c r="H582" s="57">
        <v>15000000000</v>
      </c>
      <c r="I582" s="58">
        <v>4</v>
      </c>
      <c r="J582" s="145">
        <v>15000000000</v>
      </c>
      <c r="K582" s="58">
        <v>4.01</v>
      </c>
      <c r="L582" s="58">
        <v>4.01</v>
      </c>
      <c r="M582" s="58">
        <v>4.01</v>
      </c>
      <c r="N582" s="57">
        <v>15000000000</v>
      </c>
    </row>
    <row r="583" spans="1:14" x14ac:dyDescent="0.25">
      <c r="A583" s="70" t="s">
        <v>285</v>
      </c>
      <c r="B583" s="56">
        <v>45531</v>
      </c>
      <c r="C583" s="22" t="s">
        <v>349</v>
      </c>
      <c r="D583" s="22" t="s">
        <v>17</v>
      </c>
      <c r="E583" s="55">
        <v>182</v>
      </c>
      <c r="F583" s="56">
        <v>45533</v>
      </c>
      <c r="G583" s="77">
        <v>45713</v>
      </c>
      <c r="H583" s="57">
        <v>10000000000</v>
      </c>
      <c r="I583" s="58">
        <v>4.25</v>
      </c>
      <c r="J583" s="145">
        <v>10000000000</v>
      </c>
      <c r="K583" s="58">
        <v>4.25</v>
      </c>
      <c r="L583" s="58">
        <v>4.25</v>
      </c>
      <c r="M583" s="58">
        <v>4.25</v>
      </c>
      <c r="N583" s="57">
        <v>10000000000</v>
      </c>
    </row>
    <row r="584" spans="1:14" x14ac:dyDescent="0.25">
      <c r="A584" s="70" t="s">
        <v>285</v>
      </c>
      <c r="B584" s="56">
        <v>45531</v>
      </c>
      <c r="C584" s="22" t="s">
        <v>349</v>
      </c>
      <c r="D584" s="22" t="s">
        <v>17</v>
      </c>
      <c r="E584" s="55">
        <v>364</v>
      </c>
      <c r="F584" s="56">
        <v>45533</v>
      </c>
      <c r="G584" s="77">
        <v>45895</v>
      </c>
      <c r="H584" s="57">
        <v>5000000000</v>
      </c>
      <c r="I584" s="64">
        <v>4.5</v>
      </c>
      <c r="J584" s="146"/>
      <c r="K584" s="64"/>
      <c r="L584" s="64"/>
      <c r="M584" s="64"/>
      <c r="N584" s="63"/>
    </row>
    <row r="585" spans="1:14" x14ac:dyDescent="0.25">
      <c r="A585" s="70" t="s">
        <v>286</v>
      </c>
      <c r="B585" s="56">
        <v>45538</v>
      </c>
      <c r="C585" s="22" t="s">
        <v>349</v>
      </c>
      <c r="D585" s="22" t="s">
        <v>17</v>
      </c>
      <c r="E585" s="55">
        <v>7</v>
      </c>
      <c r="F585" s="56">
        <v>45540</v>
      </c>
      <c r="G585" s="77">
        <v>45545</v>
      </c>
      <c r="H585" s="57">
        <v>85000000000</v>
      </c>
      <c r="I585" s="64">
        <v>3.75</v>
      </c>
      <c r="J585" s="145">
        <v>80000000000</v>
      </c>
      <c r="K585" s="64">
        <v>3.75</v>
      </c>
      <c r="L585" s="64">
        <v>3.75</v>
      </c>
      <c r="M585" s="64">
        <v>3.75</v>
      </c>
      <c r="N585" s="57">
        <v>80000000000</v>
      </c>
    </row>
    <row r="586" spans="1:14" x14ac:dyDescent="0.25">
      <c r="A586" s="70" t="s">
        <v>286</v>
      </c>
      <c r="B586" s="56">
        <v>45538</v>
      </c>
      <c r="C586" s="22" t="s">
        <v>349</v>
      </c>
      <c r="D586" s="22" t="s">
        <v>17</v>
      </c>
      <c r="E586" s="55">
        <v>91</v>
      </c>
      <c r="F586" s="56">
        <v>45540</v>
      </c>
      <c r="G586" s="77">
        <v>45629</v>
      </c>
      <c r="H586" s="57">
        <v>20000000000</v>
      </c>
      <c r="I586" s="58">
        <v>4</v>
      </c>
      <c r="J586" s="145">
        <v>20000000000</v>
      </c>
      <c r="K586" s="58">
        <v>4.01</v>
      </c>
      <c r="L586" s="58">
        <v>4.01</v>
      </c>
      <c r="M586" s="58">
        <v>4.01</v>
      </c>
      <c r="N586" s="57">
        <v>20000000000</v>
      </c>
    </row>
    <row r="587" spans="1:14" x14ac:dyDescent="0.25">
      <c r="A587" s="70" t="s">
        <v>286</v>
      </c>
      <c r="B587" s="56">
        <v>45538</v>
      </c>
      <c r="C587" s="22" t="s">
        <v>349</v>
      </c>
      <c r="D587" s="22" t="s">
        <v>17</v>
      </c>
      <c r="E587" s="55">
        <v>182</v>
      </c>
      <c r="F587" s="56">
        <v>45540</v>
      </c>
      <c r="G587" s="77">
        <v>45720</v>
      </c>
      <c r="H587" s="57">
        <v>10000000000</v>
      </c>
      <c r="I587" s="58">
        <v>4.25</v>
      </c>
      <c r="J587" s="145">
        <v>10000000000</v>
      </c>
      <c r="K587" s="58">
        <v>4.25</v>
      </c>
      <c r="L587" s="58">
        <v>4.25</v>
      </c>
      <c r="M587" s="58">
        <v>4.25</v>
      </c>
      <c r="N587" s="57">
        <v>10000000000</v>
      </c>
    </row>
    <row r="588" spans="1:14" x14ac:dyDescent="0.25">
      <c r="A588" s="70" t="s">
        <v>286</v>
      </c>
      <c r="B588" s="56">
        <v>45538</v>
      </c>
      <c r="C588" s="22" t="s">
        <v>349</v>
      </c>
      <c r="D588" s="22" t="s">
        <v>17</v>
      </c>
      <c r="E588" s="55">
        <v>364</v>
      </c>
      <c r="F588" s="56">
        <v>45540</v>
      </c>
      <c r="G588" s="77">
        <v>45902</v>
      </c>
      <c r="H588" s="57">
        <v>5000000000</v>
      </c>
      <c r="I588" s="64">
        <v>4.5</v>
      </c>
      <c r="J588" s="146"/>
      <c r="K588" s="64"/>
      <c r="L588" s="64"/>
      <c r="M588" s="64"/>
      <c r="N588" s="63"/>
    </row>
    <row r="589" spans="1:14" x14ac:dyDescent="0.25">
      <c r="A589" s="70" t="s">
        <v>287</v>
      </c>
      <c r="B589" s="56">
        <v>45545</v>
      </c>
      <c r="C589" s="22" t="s">
        <v>349</v>
      </c>
      <c r="D589" s="22" t="s">
        <v>17</v>
      </c>
      <c r="E589" s="55">
        <v>7</v>
      </c>
      <c r="F589" s="56">
        <v>45547</v>
      </c>
      <c r="G589" s="77">
        <v>45552</v>
      </c>
      <c r="H589" s="57">
        <v>85000000000</v>
      </c>
      <c r="I589" s="64">
        <v>3.75</v>
      </c>
      <c r="J589" s="145">
        <v>50000000000</v>
      </c>
      <c r="K589" s="64">
        <v>3.75</v>
      </c>
      <c r="L589" s="64">
        <v>3.75</v>
      </c>
      <c r="M589" s="64">
        <v>3.75</v>
      </c>
      <c r="N589" s="57">
        <v>50000000000</v>
      </c>
    </row>
    <row r="590" spans="1:14" x14ac:dyDescent="0.25">
      <c r="A590" s="70" t="s">
        <v>287</v>
      </c>
      <c r="B590" s="56">
        <v>45545</v>
      </c>
      <c r="C590" s="22" t="s">
        <v>349</v>
      </c>
      <c r="D590" s="22" t="s">
        <v>17</v>
      </c>
      <c r="E590" s="55">
        <v>91</v>
      </c>
      <c r="F590" s="56">
        <v>45547</v>
      </c>
      <c r="G590" s="77">
        <v>45636</v>
      </c>
      <c r="H590" s="57">
        <v>20000000000</v>
      </c>
      <c r="I590" s="58">
        <v>4</v>
      </c>
      <c r="J590" s="145">
        <v>20000000000</v>
      </c>
      <c r="K590" s="58">
        <v>4</v>
      </c>
      <c r="L590" s="58">
        <v>4</v>
      </c>
      <c r="M590" s="58">
        <v>4</v>
      </c>
      <c r="N590" s="57">
        <v>20000000000</v>
      </c>
    </row>
    <row r="591" spans="1:14" x14ac:dyDescent="0.25">
      <c r="A591" s="70" t="s">
        <v>287</v>
      </c>
      <c r="B591" s="56">
        <v>45545</v>
      </c>
      <c r="C591" s="22" t="s">
        <v>349</v>
      </c>
      <c r="D591" s="22" t="s">
        <v>17</v>
      </c>
      <c r="E591" s="55">
        <v>182</v>
      </c>
      <c r="F591" s="56">
        <v>45547</v>
      </c>
      <c r="G591" s="77">
        <v>45727</v>
      </c>
      <c r="H591" s="57">
        <v>10000000000</v>
      </c>
      <c r="I591" s="58">
        <v>4.25</v>
      </c>
      <c r="J591" s="145">
        <v>10000000000</v>
      </c>
      <c r="K591" s="58">
        <v>4.25</v>
      </c>
      <c r="L591" s="58">
        <v>4.25</v>
      </c>
      <c r="M591" s="58">
        <v>4.25</v>
      </c>
      <c r="N591" s="57">
        <v>10000000000</v>
      </c>
    </row>
    <row r="592" spans="1:14" x14ac:dyDescent="0.25">
      <c r="A592" s="70" t="s">
        <v>287</v>
      </c>
      <c r="B592" s="56">
        <v>45545</v>
      </c>
      <c r="C592" s="22" t="s">
        <v>349</v>
      </c>
      <c r="D592" s="22" t="s">
        <v>17</v>
      </c>
      <c r="E592" s="55">
        <v>364</v>
      </c>
      <c r="F592" s="56">
        <v>45547</v>
      </c>
      <c r="G592" s="77">
        <v>45909</v>
      </c>
      <c r="H592" s="57">
        <v>5000000000</v>
      </c>
      <c r="I592" s="64">
        <v>4.5</v>
      </c>
      <c r="J592" s="146"/>
      <c r="K592" s="64"/>
      <c r="L592" s="64"/>
      <c r="M592" s="64"/>
      <c r="N592" s="63"/>
    </row>
    <row r="593" spans="1:14" x14ac:dyDescent="0.25">
      <c r="A593" s="70" t="s">
        <v>288</v>
      </c>
      <c r="B593" s="56">
        <v>45552</v>
      </c>
      <c r="C593" s="22" t="s">
        <v>349</v>
      </c>
      <c r="D593" s="22" t="s">
        <v>17</v>
      </c>
      <c r="E593" s="55">
        <v>7</v>
      </c>
      <c r="F593" s="56">
        <v>45554</v>
      </c>
      <c r="G593" s="77">
        <v>45559</v>
      </c>
      <c r="H593" s="57">
        <v>85000000000</v>
      </c>
      <c r="I593" s="64">
        <v>3.75</v>
      </c>
      <c r="J593" s="145">
        <v>50000000000</v>
      </c>
      <c r="K593" s="64">
        <v>3.75</v>
      </c>
      <c r="L593" s="64">
        <v>3.75</v>
      </c>
      <c r="M593" s="64">
        <v>3.75</v>
      </c>
      <c r="N593" s="57">
        <v>50000000000</v>
      </c>
    </row>
    <row r="594" spans="1:14" x14ac:dyDescent="0.25">
      <c r="A594" s="70" t="s">
        <v>288</v>
      </c>
      <c r="B594" s="56">
        <v>45552</v>
      </c>
      <c r="C594" s="22" t="s">
        <v>349</v>
      </c>
      <c r="D594" s="22" t="s">
        <v>17</v>
      </c>
      <c r="E594" s="55">
        <v>91</v>
      </c>
      <c r="F594" s="56">
        <v>45554</v>
      </c>
      <c r="G594" s="77">
        <v>45643</v>
      </c>
      <c r="H594" s="57">
        <v>20000000000</v>
      </c>
      <c r="I594" s="58">
        <v>4</v>
      </c>
      <c r="J594" s="145">
        <v>20000000000</v>
      </c>
      <c r="K594" s="58">
        <v>4</v>
      </c>
      <c r="L594" s="58">
        <v>4</v>
      </c>
      <c r="M594" s="58">
        <v>4</v>
      </c>
      <c r="N594" s="57">
        <v>20000000000</v>
      </c>
    </row>
    <row r="595" spans="1:14" x14ac:dyDescent="0.25">
      <c r="A595" s="70" t="s">
        <v>288</v>
      </c>
      <c r="B595" s="56">
        <v>45552</v>
      </c>
      <c r="C595" s="22" t="s">
        <v>349</v>
      </c>
      <c r="D595" s="22" t="s">
        <v>17</v>
      </c>
      <c r="E595" s="55">
        <v>182</v>
      </c>
      <c r="F595" s="56">
        <v>45554</v>
      </c>
      <c r="G595" s="77">
        <v>45734</v>
      </c>
      <c r="H595" s="57">
        <v>10000000000</v>
      </c>
      <c r="I595" s="58">
        <v>4.25</v>
      </c>
      <c r="J595" s="145">
        <v>10000000000</v>
      </c>
      <c r="K595" s="58">
        <v>4.25</v>
      </c>
      <c r="L595" s="58">
        <v>4.25</v>
      </c>
      <c r="M595" s="58">
        <v>4.25</v>
      </c>
      <c r="N595" s="57">
        <v>10000000000</v>
      </c>
    </row>
    <row r="596" spans="1:14" x14ac:dyDescent="0.25">
      <c r="A596" s="70" t="s">
        <v>288</v>
      </c>
      <c r="B596" s="56">
        <v>45552</v>
      </c>
      <c r="C596" s="22" t="s">
        <v>349</v>
      </c>
      <c r="D596" s="22" t="s">
        <v>17</v>
      </c>
      <c r="E596" s="55">
        <v>364</v>
      </c>
      <c r="F596" s="56">
        <v>45554</v>
      </c>
      <c r="G596" s="77">
        <v>45916</v>
      </c>
      <c r="H596" s="57">
        <v>5000000000</v>
      </c>
      <c r="I596" s="64">
        <v>4.5</v>
      </c>
      <c r="J596" s="146"/>
      <c r="K596" s="64"/>
      <c r="L596" s="64"/>
      <c r="M596" s="64"/>
      <c r="N596" s="63"/>
    </row>
    <row r="597" spans="1:14" x14ac:dyDescent="0.25">
      <c r="A597" s="70" t="s">
        <v>289</v>
      </c>
      <c r="B597" s="56">
        <v>45558</v>
      </c>
      <c r="C597" s="22" t="s">
        <v>349</v>
      </c>
      <c r="D597" s="22" t="s">
        <v>17</v>
      </c>
      <c r="E597" s="55">
        <v>7</v>
      </c>
      <c r="F597" s="56">
        <v>45560</v>
      </c>
      <c r="G597" s="77">
        <v>45565</v>
      </c>
      <c r="H597" s="57">
        <v>90000000000</v>
      </c>
      <c r="I597" s="64">
        <v>3.75</v>
      </c>
      <c r="J597" s="145">
        <v>80000000000</v>
      </c>
      <c r="K597" s="64">
        <v>3.75</v>
      </c>
      <c r="L597" s="64">
        <v>3.75</v>
      </c>
      <c r="M597" s="64">
        <v>3.75</v>
      </c>
      <c r="N597" s="57">
        <v>80000000000</v>
      </c>
    </row>
    <row r="598" spans="1:14" x14ac:dyDescent="0.25">
      <c r="A598" s="70" t="s">
        <v>289</v>
      </c>
      <c r="B598" s="56">
        <v>45558</v>
      </c>
      <c r="C598" s="22" t="s">
        <v>349</v>
      </c>
      <c r="D598" s="22" t="s">
        <v>17</v>
      </c>
      <c r="E598" s="55">
        <v>91</v>
      </c>
      <c r="F598" s="56">
        <v>45560</v>
      </c>
      <c r="G598" s="77">
        <v>45649</v>
      </c>
      <c r="H598" s="57">
        <v>20000000000</v>
      </c>
      <c r="I598" s="58">
        <v>4</v>
      </c>
      <c r="J598" s="145">
        <v>20000000000</v>
      </c>
      <c r="K598" s="58">
        <v>4</v>
      </c>
      <c r="L598" s="58">
        <v>4</v>
      </c>
      <c r="M598" s="58">
        <v>4</v>
      </c>
      <c r="N598" s="57">
        <v>20000000000</v>
      </c>
    </row>
    <row r="599" spans="1:14" x14ac:dyDescent="0.25">
      <c r="A599" s="70" t="s">
        <v>289</v>
      </c>
      <c r="B599" s="56">
        <v>45558</v>
      </c>
      <c r="C599" s="22" t="s">
        <v>349</v>
      </c>
      <c r="D599" s="22" t="s">
        <v>17</v>
      </c>
      <c r="E599" s="55">
        <v>182</v>
      </c>
      <c r="F599" s="56">
        <v>45560</v>
      </c>
      <c r="G599" s="77">
        <v>45740</v>
      </c>
      <c r="H599" s="57">
        <v>10000000000</v>
      </c>
      <c r="I599" s="58">
        <v>4.25</v>
      </c>
      <c r="J599" s="145">
        <v>10000000000</v>
      </c>
      <c r="K599" s="58">
        <v>4.25</v>
      </c>
      <c r="L599" s="58">
        <v>4.25</v>
      </c>
      <c r="M599" s="58">
        <v>4.25</v>
      </c>
      <c r="N599" s="57">
        <v>10000000000</v>
      </c>
    </row>
    <row r="600" spans="1:14" x14ac:dyDescent="0.25">
      <c r="A600" s="70" t="s">
        <v>289</v>
      </c>
      <c r="B600" s="56">
        <v>45558</v>
      </c>
      <c r="C600" s="22" t="s">
        <v>349</v>
      </c>
      <c r="D600" s="22" t="s">
        <v>17</v>
      </c>
      <c r="E600" s="55">
        <v>364</v>
      </c>
      <c r="F600" s="56">
        <v>45560</v>
      </c>
      <c r="G600" s="77">
        <v>45922</v>
      </c>
      <c r="H600" s="57">
        <v>5000000000</v>
      </c>
      <c r="I600" s="64">
        <v>4.5</v>
      </c>
      <c r="J600" s="146"/>
      <c r="K600" s="64"/>
      <c r="L600" s="64"/>
      <c r="M600" s="64"/>
      <c r="N600" s="63"/>
    </row>
    <row r="601" spans="1:14" x14ac:dyDescent="0.25">
      <c r="A601" s="70" t="s">
        <v>290</v>
      </c>
      <c r="B601" s="56">
        <v>45573</v>
      </c>
      <c r="C601" s="22" t="s">
        <v>349</v>
      </c>
      <c r="D601" s="22" t="s">
        <v>17</v>
      </c>
      <c r="E601" s="55">
        <v>7</v>
      </c>
      <c r="F601" s="56">
        <v>45575</v>
      </c>
      <c r="G601" s="77">
        <v>45580</v>
      </c>
      <c r="H601" s="57">
        <v>90000000000</v>
      </c>
      <c r="I601" s="64">
        <v>3.75</v>
      </c>
      <c r="J601" s="146"/>
      <c r="K601" s="64"/>
      <c r="L601" s="64"/>
      <c r="M601" s="64"/>
      <c r="N601" s="63"/>
    </row>
    <row r="602" spans="1:14" x14ac:dyDescent="0.25">
      <c r="A602" s="70" t="s">
        <v>290</v>
      </c>
      <c r="B602" s="56">
        <v>45573</v>
      </c>
      <c r="C602" s="22" t="s">
        <v>349</v>
      </c>
      <c r="D602" s="22" t="s">
        <v>17</v>
      </c>
      <c r="E602" s="55">
        <v>91</v>
      </c>
      <c r="F602" s="56">
        <v>45575</v>
      </c>
      <c r="G602" s="77">
        <v>45664</v>
      </c>
      <c r="H602" s="57">
        <v>20000000000</v>
      </c>
      <c r="I602" s="58">
        <v>4</v>
      </c>
      <c r="J602" s="145">
        <v>20000000000</v>
      </c>
      <c r="K602" s="58">
        <v>4</v>
      </c>
      <c r="L602" s="58">
        <v>4</v>
      </c>
      <c r="M602" s="58">
        <v>4</v>
      </c>
      <c r="N602" s="57">
        <v>20000000000</v>
      </c>
    </row>
    <row r="603" spans="1:14" x14ac:dyDescent="0.25">
      <c r="A603" s="70" t="s">
        <v>290</v>
      </c>
      <c r="B603" s="56">
        <v>45573</v>
      </c>
      <c r="C603" s="22" t="s">
        <v>349</v>
      </c>
      <c r="D603" s="22" t="s">
        <v>17</v>
      </c>
      <c r="E603" s="55">
        <v>182</v>
      </c>
      <c r="F603" s="56">
        <v>45575</v>
      </c>
      <c r="G603" s="77">
        <v>45755</v>
      </c>
      <c r="H603" s="57">
        <v>10000000000</v>
      </c>
      <c r="I603" s="58">
        <v>4.25</v>
      </c>
      <c r="J603" s="145">
        <v>10000000000</v>
      </c>
      <c r="K603" s="58">
        <v>4.25</v>
      </c>
      <c r="L603" s="58">
        <v>4.25</v>
      </c>
      <c r="M603" s="58">
        <v>4.25</v>
      </c>
      <c r="N603" s="57">
        <v>10000000000</v>
      </c>
    </row>
    <row r="604" spans="1:14" x14ac:dyDescent="0.25">
      <c r="A604" s="70" t="s">
        <v>290</v>
      </c>
      <c r="B604" s="56">
        <v>45573</v>
      </c>
      <c r="C604" s="22" t="s">
        <v>349</v>
      </c>
      <c r="D604" s="22" t="s">
        <v>17</v>
      </c>
      <c r="E604" s="55">
        <v>364</v>
      </c>
      <c r="F604" s="56">
        <v>45575</v>
      </c>
      <c r="G604" s="77">
        <v>45937</v>
      </c>
      <c r="H604" s="57">
        <v>5000000000</v>
      </c>
      <c r="I604" s="64">
        <v>4.5</v>
      </c>
      <c r="J604" s="146"/>
      <c r="K604" s="64"/>
      <c r="L604" s="64"/>
      <c r="M604" s="64"/>
      <c r="N604" s="63"/>
    </row>
    <row r="605" spans="1:14" x14ac:dyDescent="0.25">
      <c r="A605" s="70" t="s">
        <v>291</v>
      </c>
      <c r="B605" s="56">
        <v>45579</v>
      </c>
      <c r="C605" s="22" t="s">
        <v>349</v>
      </c>
      <c r="D605" s="22" t="s">
        <v>17</v>
      </c>
      <c r="E605" s="55">
        <v>7</v>
      </c>
      <c r="F605" s="56">
        <v>45581</v>
      </c>
      <c r="G605" s="77">
        <v>45586</v>
      </c>
      <c r="H605" s="57">
        <v>90000000000</v>
      </c>
      <c r="I605" s="64">
        <v>3.75</v>
      </c>
      <c r="J605" s="145">
        <v>50000000000</v>
      </c>
      <c r="K605" s="64">
        <v>3.75</v>
      </c>
      <c r="L605" s="64">
        <v>3.75</v>
      </c>
      <c r="M605" s="64">
        <v>3.75</v>
      </c>
      <c r="N605" s="57">
        <v>50000000000</v>
      </c>
    </row>
    <row r="606" spans="1:14" x14ac:dyDescent="0.25">
      <c r="A606" s="70" t="s">
        <v>291</v>
      </c>
      <c r="B606" s="56">
        <v>45579</v>
      </c>
      <c r="C606" s="22" t="s">
        <v>349</v>
      </c>
      <c r="D606" s="22" t="s">
        <v>17</v>
      </c>
      <c r="E606" s="55">
        <v>91</v>
      </c>
      <c r="F606" s="56">
        <v>45581</v>
      </c>
      <c r="G606" s="77">
        <v>45670</v>
      </c>
      <c r="H606" s="57">
        <v>20000000000</v>
      </c>
      <c r="I606" s="58">
        <v>4</v>
      </c>
      <c r="J606" s="145">
        <v>20000000000</v>
      </c>
      <c r="K606" s="58">
        <v>4</v>
      </c>
      <c r="L606" s="58">
        <v>4</v>
      </c>
      <c r="M606" s="58">
        <v>4</v>
      </c>
      <c r="N606" s="57">
        <v>20000000000</v>
      </c>
    </row>
    <row r="607" spans="1:14" x14ac:dyDescent="0.25">
      <c r="A607" s="70" t="s">
        <v>291</v>
      </c>
      <c r="B607" s="56">
        <v>45579</v>
      </c>
      <c r="C607" s="22" t="s">
        <v>349</v>
      </c>
      <c r="D607" s="22" t="s">
        <v>17</v>
      </c>
      <c r="E607" s="55">
        <v>182</v>
      </c>
      <c r="F607" s="56">
        <v>45581</v>
      </c>
      <c r="G607" s="77">
        <v>45761</v>
      </c>
      <c r="H607" s="57">
        <v>10000000000</v>
      </c>
      <c r="I607" s="58">
        <v>4.25</v>
      </c>
      <c r="J607" s="145">
        <v>10000000000</v>
      </c>
      <c r="K607" s="58">
        <v>4.25</v>
      </c>
      <c r="L607" s="58">
        <v>4.25</v>
      </c>
      <c r="M607" s="58">
        <v>4.25</v>
      </c>
      <c r="N607" s="57">
        <v>10000000000</v>
      </c>
    </row>
    <row r="608" spans="1:14" x14ac:dyDescent="0.25">
      <c r="A608" s="70" t="s">
        <v>291</v>
      </c>
      <c r="B608" s="56">
        <v>45579</v>
      </c>
      <c r="C608" s="22" t="s">
        <v>349</v>
      </c>
      <c r="D608" s="22" t="s">
        <v>17</v>
      </c>
      <c r="E608" s="55">
        <v>364</v>
      </c>
      <c r="F608" s="56">
        <v>45581</v>
      </c>
      <c r="G608" s="77">
        <v>45943</v>
      </c>
      <c r="H608" s="57">
        <v>5000000000</v>
      </c>
      <c r="I608" s="64">
        <v>4.5</v>
      </c>
      <c r="J608" s="146"/>
      <c r="K608" s="64"/>
      <c r="L608" s="64"/>
      <c r="M608" s="64"/>
      <c r="N608" s="63"/>
    </row>
    <row r="609" spans="1:14" x14ac:dyDescent="0.25">
      <c r="A609" s="70" t="s">
        <v>292</v>
      </c>
      <c r="B609" s="56">
        <v>45587</v>
      </c>
      <c r="C609" s="22" t="s">
        <v>349</v>
      </c>
      <c r="D609" s="22" t="s">
        <v>17</v>
      </c>
      <c r="E609" s="55">
        <v>7</v>
      </c>
      <c r="F609" s="56">
        <v>45589</v>
      </c>
      <c r="G609" s="77">
        <v>45594</v>
      </c>
      <c r="H609" s="57">
        <v>90000000000</v>
      </c>
      <c r="I609" s="64">
        <v>3.75</v>
      </c>
      <c r="J609" s="145">
        <v>80000000000</v>
      </c>
      <c r="K609" s="64">
        <v>3.75</v>
      </c>
      <c r="L609" s="64">
        <v>3.75</v>
      </c>
      <c r="M609" s="64">
        <v>3.75</v>
      </c>
      <c r="N609" s="57">
        <v>80000000000</v>
      </c>
    </row>
    <row r="610" spans="1:14" x14ac:dyDescent="0.25">
      <c r="A610" s="70" t="s">
        <v>292</v>
      </c>
      <c r="B610" s="56">
        <v>45587</v>
      </c>
      <c r="C610" s="22" t="s">
        <v>349</v>
      </c>
      <c r="D610" s="22" t="s">
        <v>17</v>
      </c>
      <c r="E610" s="55">
        <v>91</v>
      </c>
      <c r="F610" s="56">
        <v>45589</v>
      </c>
      <c r="G610" s="77">
        <v>45678</v>
      </c>
      <c r="H610" s="57">
        <v>20000000000</v>
      </c>
      <c r="I610" s="58">
        <v>4</v>
      </c>
      <c r="J610" s="145">
        <v>20000000000</v>
      </c>
      <c r="K610" s="58">
        <v>4</v>
      </c>
      <c r="L610" s="58">
        <v>4</v>
      </c>
      <c r="M610" s="58">
        <v>4</v>
      </c>
      <c r="N610" s="57">
        <v>20000000000</v>
      </c>
    </row>
    <row r="611" spans="1:14" x14ac:dyDescent="0.25">
      <c r="A611" s="70" t="s">
        <v>292</v>
      </c>
      <c r="B611" s="56">
        <v>45587</v>
      </c>
      <c r="C611" s="22" t="s">
        <v>349</v>
      </c>
      <c r="D611" s="22" t="s">
        <v>17</v>
      </c>
      <c r="E611" s="55">
        <v>182</v>
      </c>
      <c r="F611" s="56">
        <v>45589</v>
      </c>
      <c r="G611" s="77">
        <v>45769</v>
      </c>
      <c r="H611" s="57">
        <v>10000000000</v>
      </c>
      <c r="I611" s="58">
        <v>4.25</v>
      </c>
      <c r="J611" s="145">
        <v>10000000000</v>
      </c>
      <c r="K611" s="58">
        <v>4.25</v>
      </c>
      <c r="L611" s="58">
        <v>4.25</v>
      </c>
      <c r="M611" s="58">
        <v>4.25</v>
      </c>
      <c r="N611" s="57">
        <v>10000000000</v>
      </c>
    </row>
    <row r="612" spans="1:14" x14ac:dyDescent="0.25">
      <c r="A612" s="70" t="s">
        <v>292</v>
      </c>
      <c r="B612" s="56">
        <v>45587</v>
      </c>
      <c r="C612" s="22" t="s">
        <v>349</v>
      </c>
      <c r="D612" s="22" t="s">
        <v>17</v>
      </c>
      <c r="E612" s="55">
        <v>364</v>
      </c>
      <c r="F612" s="56">
        <v>45589</v>
      </c>
      <c r="G612" s="77">
        <v>45951</v>
      </c>
      <c r="H612" s="57">
        <v>5000000000</v>
      </c>
      <c r="I612" s="64">
        <v>4.5</v>
      </c>
      <c r="J612" s="146"/>
      <c r="K612" s="64"/>
      <c r="L612" s="64"/>
      <c r="M612" s="64"/>
      <c r="N612" s="63"/>
    </row>
    <row r="613" spans="1:14" x14ac:dyDescent="0.25">
      <c r="A613" s="70" t="s">
        <v>293</v>
      </c>
      <c r="B613" s="56">
        <v>45593</v>
      </c>
      <c r="C613" s="22" t="s">
        <v>349</v>
      </c>
      <c r="D613" s="22" t="s">
        <v>17</v>
      </c>
      <c r="E613" s="55">
        <v>7</v>
      </c>
      <c r="F613" s="56">
        <v>45595</v>
      </c>
      <c r="G613" s="77">
        <v>45600</v>
      </c>
      <c r="H613" s="57">
        <v>90000000000</v>
      </c>
      <c r="I613" s="64">
        <v>3.75</v>
      </c>
      <c r="J613" s="145">
        <v>70000000000</v>
      </c>
      <c r="K613" s="64">
        <v>3.75</v>
      </c>
      <c r="L613" s="64">
        <v>3.75</v>
      </c>
      <c r="M613" s="64">
        <v>3.75</v>
      </c>
      <c r="N613" s="57">
        <v>70000000000</v>
      </c>
    </row>
    <row r="614" spans="1:14" x14ac:dyDescent="0.25">
      <c r="A614" s="70" t="s">
        <v>293</v>
      </c>
      <c r="B614" s="56">
        <v>45593</v>
      </c>
      <c r="C614" s="22" t="s">
        <v>349</v>
      </c>
      <c r="D614" s="22" t="s">
        <v>17</v>
      </c>
      <c r="E614" s="55">
        <v>91</v>
      </c>
      <c r="F614" s="56">
        <v>45595</v>
      </c>
      <c r="G614" s="77">
        <v>45684</v>
      </c>
      <c r="H614" s="57">
        <v>20000000000</v>
      </c>
      <c r="I614" s="58">
        <v>4</v>
      </c>
      <c r="J614" s="145">
        <v>24000000000</v>
      </c>
      <c r="K614" s="58">
        <v>4</v>
      </c>
      <c r="L614" s="58">
        <v>4.01</v>
      </c>
      <c r="M614" s="58">
        <v>4</v>
      </c>
      <c r="N614" s="57">
        <v>20000000000</v>
      </c>
    </row>
    <row r="615" spans="1:14" x14ac:dyDescent="0.25">
      <c r="A615" s="70" t="s">
        <v>293</v>
      </c>
      <c r="B615" s="56">
        <v>45593</v>
      </c>
      <c r="C615" s="22" t="s">
        <v>349</v>
      </c>
      <c r="D615" s="22" t="s">
        <v>17</v>
      </c>
      <c r="E615" s="55">
        <v>182</v>
      </c>
      <c r="F615" s="56">
        <v>45595</v>
      </c>
      <c r="G615" s="77">
        <v>45775</v>
      </c>
      <c r="H615" s="57">
        <v>10000000000</v>
      </c>
      <c r="I615" s="58">
        <v>4.25</v>
      </c>
      <c r="J615" s="145">
        <v>10000000000</v>
      </c>
      <c r="K615" s="58">
        <v>4.25</v>
      </c>
      <c r="L615" s="58">
        <v>4.25</v>
      </c>
      <c r="M615" s="58">
        <v>4.25</v>
      </c>
      <c r="N615" s="57">
        <v>10000000000</v>
      </c>
    </row>
    <row r="616" spans="1:14" x14ac:dyDescent="0.25">
      <c r="A616" s="70" t="s">
        <v>293</v>
      </c>
      <c r="B616" s="56">
        <v>45593</v>
      </c>
      <c r="C616" s="22" t="s">
        <v>349</v>
      </c>
      <c r="D616" s="22" t="s">
        <v>17</v>
      </c>
      <c r="E616" s="55">
        <v>364</v>
      </c>
      <c r="F616" s="56">
        <v>45595</v>
      </c>
      <c r="G616" s="77">
        <v>45957</v>
      </c>
      <c r="H616" s="57">
        <v>5000000000</v>
      </c>
      <c r="I616" s="64">
        <v>4.5</v>
      </c>
      <c r="J616" s="146"/>
      <c r="K616" s="64"/>
      <c r="L616" s="64"/>
      <c r="M616" s="64"/>
      <c r="N616" s="63"/>
    </row>
    <row r="617" spans="1:14" x14ac:dyDescent="0.25">
      <c r="A617" s="70" t="s">
        <v>294</v>
      </c>
      <c r="B617" s="56">
        <v>45601</v>
      </c>
      <c r="C617" s="22" t="s">
        <v>349</v>
      </c>
      <c r="D617" s="22" t="s">
        <v>17</v>
      </c>
      <c r="E617" s="55">
        <v>7</v>
      </c>
      <c r="F617" s="56">
        <v>45603</v>
      </c>
      <c r="G617" s="77">
        <v>45608</v>
      </c>
      <c r="H617" s="57">
        <v>90000000000</v>
      </c>
      <c r="I617" s="64">
        <v>3.75</v>
      </c>
      <c r="J617" s="145">
        <v>90000000000</v>
      </c>
      <c r="K617" s="64">
        <v>3.75</v>
      </c>
      <c r="L617" s="64">
        <v>3.75</v>
      </c>
      <c r="M617" s="64">
        <v>3.75</v>
      </c>
      <c r="N617" s="57">
        <v>90000000000</v>
      </c>
    </row>
    <row r="618" spans="1:14" x14ac:dyDescent="0.25">
      <c r="A618" s="70" t="s">
        <v>294</v>
      </c>
      <c r="B618" s="56">
        <v>45601</v>
      </c>
      <c r="C618" s="22" t="s">
        <v>349</v>
      </c>
      <c r="D618" s="22" t="s">
        <v>17</v>
      </c>
      <c r="E618" s="55">
        <v>91</v>
      </c>
      <c r="F618" s="56">
        <v>45603</v>
      </c>
      <c r="G618" s="77">
        <v>45692</v>
      </c>
      <c r="H618" s="57">
        <v>20000000000</v>
      </c>
      <c r="I618" s="58">
        <v>4</v>
      </c>
      <c r="J618" s="145">
        <v>40000000000</v>
      </c>
      <c r="K618" s="58">
        <v>4</v>
      </c>
      <c r="L618" s="58">
        <v>4.01</v>
      </c>
      <c r="M618" s="58">
        <v>4.01</v>
      </c>
      <c r="N618" s="57">
        <v>20000000000</v>
      </c>
    </row>
    <row r="619" spans="1:14" x14ac:dyDescent="0.25">
      <c r="A619" s="70" t="s">
        <v>294</v>
      </c>
      <c r="B619" s="56">
        <v>45601</v>
      </c>
      <c r="C619" s="22" t="s">
        <v>349</v>
      </c>
      <c r="D619" s="22" t="s">
        <v>17</v>
      </c>
      <c r="E619" s="55">
        <v>182</v>
      </c>
      <c r="F619" s="56">
        <v>45603</v>
      </c>
      <c r="G619" s="77">
        <v>45783</v>
      </c>
      <c r="H619" s="57">
        <v>10000000000</v>
      </c>
      <c r="I619" s="58">
        <v>4.25</v>
      </c>
      <c r="J619" s="145">
        <v>20000000000</v>
      </c>
      <c r="K619" s="58">
        <v>4.25</v>
      </c>
      <c r="L619" s="58">
        <v>4.26</v>
      </c>
      <c r="M619" s="58">
        <v>4.26</v>
      </c>
      <c r="N619" s="57">
        <v>10000000000</v>
      </c>
    </row>
    <row r="620" spans="1:14" x14ac:dyDescent="0.25">
      <c r="A620" s="70" t="s">
        <v>294</v>
      </c>
      <c r="B620" s="56">
        <v>45601</v>
      </c>
      <c r="C620" s="22" t="s">
        <v>349</v>
      </c>
      <c r="D620" s="22" t="s">
        <v>17</v>
      </c>
      <c r="E620" s="55">
        <v>364</v>
      </c>
      <c r="F620" s="56">
        <v>45603</v>
      </c>
      <c r="G620" s="77">
        <v>45965</v>
      </c>
      <c r="H620" s="57">
        <v>5000000000</v>
      </c>
      <c r="I620" s="64">
        <v>4.5</v>
      </c>
      <c r="J620" s="146"/>
      <c r="K620" s="64"/>
      <c r="L620" s="64"/>
      <c r="M620" s="64"/>
      <c r="N620" s="63"/>
    </row>
    <row r="621" spans="1:14" x14ac:dyDescent="0.25">
      <c r="A621" s="70" t="s">
        <v>295</v>
      </c>
      <c r="B621" s="56">
        <v>45615</v>
      </c>
      <c r="C621" s="22" t="s">
        <v>349</v>
      </c>
      <c r="D621" s="22" t="s">
        <v>17</v>
      </c>
      <c r="E621" s="55">
        <v>7</v>
      </c>
      <c r="F621" s="56">
        <v>45617</v>
      </c>
      <c r="G621" s="77">
        <v>45622</v>
      </c>
      <c r="H621" s="57">
        <v>100000000000</v>
      </c>
      <c r="I621" s="64">
        <v>3.75</v>
      </c>
      <c r="J621" s="145">
        <v>100000000000</v>
      </c>
      <c r="K621" s="64">
        <v>3.75</v>
      </c>
      <c r="L621" s="64">
        <v>3.75</v>
      </c>
      <c r="M621" s="64">
        <v>3.75</v>
      </c>
      <c r="N621" s="57">
        <v>100000000000</v>
      </c>
    </row>
    <row r="622" spans="1:14" x14ac:dyDescent="0.25">
      <c r="A622" s="70" t="s">
        <v>295</v>
      </c>
      <c r="B622" s="56">
        <v>45615</v>
      </c>
      <c r="C622" s="22" t="s">
        <v>349</v>
      </c>
      <c r="D622" s="22" t="s">
        <v>17</v>
      </c>
      <c r="E622" s="55">
        <v>91</v>
      </c>
      <c r="F622" s="56">
        <v>45617</v>
      </c>
      <c r="G622" s="77">
        <v>45706</v>
      </c>
      <c r="H622" s="57">
        <v>20000000000</v>
      </c>
      <c r="I622" s="58">
        <v>4</v>
      </c>
      <c r="J622" s="145">
        <v>20000000000</v>
      </c>
      <c r="K622" s="58">
        <v>4.03</v>
      </c>
      <c r="L622" s="58">
        <v>4.03</v>
      </c>
      <c r="M622" s="58">
        <v>4.03</v>
      </c>
      <c r="N622" s="57">
        <v>20000000000</v>
      </c>
    </row>
    <row r="623" spans="1:14" x14ac:dyDescent="0.25">
      <c r="A623" s="70" t="s">
        <v>295</v>
      </c>
      <c r="B623" s="56">
        <v>45615</v>
      </c>
      <c r="C623" s="22" t="s">
        <v>349</v>
      </c>
      <c r="D623" s="22" t="s">
        <v>17</v>
      </c>
      <c r="E623" s="55">
        <v>182</v>
      </c>
      <c r="F623" s="56">
        <v>45617</v>
      </c>
      <c r="G623" s="77">
        <v>45797</v>
      </c>
      <c r="H623" s="57">
        <v>10000000000</v>
      </c>
      <c r="I623" s="58">
        <v>4.25</v>
      </c>
      <c r="J623" s="145">
        <v>20000000000</v>
      </c>
      <c r="K623" s="58">
        <v>4.2799999999999994</v>
      </c>
      <c r="L623" s="58">
        <v>4.2799999999999994</v>
      </c>
      <c r="M623" s="58">
        <v>4.2799999999999994</v>
      </c>
      <c r="N623" s="57">
        <v>10000000000</v>
      </c>
    </row>
    <row r="624" spans="1:14" x14ac:dyDescent="0.25">
      <c r="A624" s="70" t="s">
        <v>295</v>
      </c>
      <c r="B624" s="56">
        <v>45615</v>
      </c>
      <c r="C624" s="22" t="s">
        <v>349</v>
      </c>
      <c r="D624" s="22" t="s">
        <v>17</v>
      </c>
      <c r="E624" s="55">
        <v>364</v>
      </c>
      <c r="F624" s="56">
        <v>45617</v>
      </c>
      <c r="G624" s="77">
        <v>45979</v>
      </c>
      <c r="H624" s="57">
        <v>5000000000</v>
      </c>
      <c r="I624" s="64">
        <v>4.5</v>
      </c>
      <c r="J624" s="146"/>
      <c r="K624" s="64"/>
      <c r="L624" s="64"/>
      <c r="M624" s="64"/>
      <c r="N624" s="63"/>
    </row>
    <row r="625" spans="1:14" x14ac:dyDescent="0.25">
      <c r="A625" s="70" t="s">
        <v>296</v>
      </c>
      <c r="B625" s="56">
        <v>45622</v>
      </c>
      <c r="C625" s="22" t="s">
        <v>349</v>
      </c>
      <c r="D625" s="22" t="s">
        <v>17</v>
      </c>
      <c r="E625" s="55">
        <v>7</v>
      </c>
      <c r="F625" s="56">
        <v>45624</v>
      </c>
      <c r="G625" s="77">
        <v>45629</v>
      </c>
      <c r="H625" s="57">
        <v>110000000000</v>
      </c>
      <c r="I625" s="64">
        <v>3.75</v>
      </c>
      <c r="J625" s="145">
        <v>110000000000</v>
      </c>
      <c r="K625" s="64">
        <v>3.75</v>
      </c>
      <c r="L625" s="64">
        <v>3.75</v>
      </c>
      <c r="M625" s="64">
        <v>3.75</v>
      </c>
      <c r="N625" s="57">
        <v>110000000000</v>
      </c>
    </row>
    <row r="626" spans="1:14" x14ac:dyDescent="0.25">
      <c r="A626" s="70" t="s">
        <v>296</v>
      </c>
      <c r="B626" s="56">
        <v>45622</v>
      </c>
      <c r="C626" s="22" t="s">
        <v>349</v>
      </c>
      <c r="D626" s="22" t="s">
        <v>17</v>
      </c>
      <c r="E626" s="55">
        <v>91</v>
      </c>
      <c r="F626" s="56">
        <v>45624</v>
      </c>
      <c r="G626" s="77">
        <v>45713</v>
      </c>
      <c r="H626" s="57">
        <v>20000000000</v>
      </c>
      <c r="I626" s="58">
        <v>4</v>
      </c>
      <c r="J626" s="145">
        <v>32000000000</v>
      </c>
      <c r="K626" s="58">
        <v>4.04</v>
      </c>
      <c r="L626" s="58">
        <v>4.1500000000000004</v>
      </c>
      <c r="M626" s="58">
        <v>4.04</v>
      </c>
      <c r="N626" s="57">
        <v>20000000000</v>
      </c>
    </row>
    <row r="627" spans="1:14" x14ac:dyDescent="0.25">
      <c r="A627" s="70" t="s">
        <v>296</v>
      </c>
      <c r="B627" s="56">
        <v>45622</v>
      </c>
      <c r="C627" s="22" t="s">
        <v>349</v>
      </c>
      <c r="D627" s="22" t="s">
        <v>17</v>
      </c>
      <c r="E627" s="55">
        <v>182</v>
      </c>
      <c r="F627" s="56">
        <v>45624</v>
      </c>
      <c r="G627" s="77">
        <v>45804</v>
      </c>
      <c r="H627" s="57">
        <v>10000000000</v>
      </c>
      <c r="I627" s="58">
        <v>4.25</v>
      </c>
      <c r="J627" s="145">
        <v>20000000000</v>
      </c>
      <c r="K627" s="58">
        <v>4.2799999999999994</v>
      </c>
      <c r="L627" s="58">
        <v>4.3499999999999996</v>
      </c>
      <c r="M627" s="58">
        <v>4.3499999999999996</v>
      </c>
      <c r="N627" s="57">
        <v>10000000000</v>
      </c>
    </row>
    <row r="628" spans="1:14" x14ac:dyDescent="0.25">
      <c r="A628" s="70" t="s">
        <v>296</v>
      </c>
      <c r="B628" s="56">
        <v>45622</v>
      </c>
      <c r="C628" s="22" t="s">
        <v>349</v>
      </c>
      <c r="D628" s="22" t="s">
        <v>17</v>
      </c>
      <c r="E628" s="55">
        <v>364</v>
      </c>
      <c r="F628" s="56">
        <v>45624</v>
      </c>
      <c r="G628" s="77">
        <v>45986</v>
      </c>
      <c r="H628" s="57">
        <v>5000000000</v>
      </c>
      <c r="I628" s="64">
        <v>4.5</v>
      </c>
      <c r="J628" s="146"/>
      <c r="K628" s="64"/>
      <c r="L628" s="64"/>
      <c r="M628" s="64"/>
      <c r="N628" s="63"/>
    </row>
    <row r="629" spans="1:14" x14ac:dyDescent="0.25">
      <c r="A629" s="70" t="s">
        <v>297</v>
      </c>
      <c r="B629" s="56">
        <v>45629</v>
      </c>
      <c r="C629" s="22" t="s">
        <v>349</v>
      </c>
      <c r="D629" s="22" t="s">
        <v>17</v>
      </c>
      <c r="E629" s="55">
        <v>7</v>
      </c>
      <c r="F629" s="56">
        <v>45631</v>
      </c>
      <c r="G629" s="77">
        <v>45636</v>
      </c>
      <c r="H629" s="57">
        <v>110000000000</v>
      </c>
      <c r="I629" s="64">
        <v>3.75</v>
      </c>
      <c r="J629" s="145">
        <v>110000000000</v>
      </c>
      <c r="K629" s="64">
        <v>3.75</v>
      </c>
      <c r="L629" s="64">
        <v>3.75</v>
      </c>
      <c r="M629" s="64">
        <v>3.75</v>
      </c>
      <c r="N629" s="57">
        <v>110000000000</v>
      </c>
    </row>
    <row r="630" spans="1:14" x14ac:dyDescent="0.25">
      <c r="A630" s="70" t="s">
        <v>297</v>
      </c>
      <c r="B630" s="56">
        <v>45629</v>
      </c>
      <c r="C630" s="22" t="s">
        <v>349</v>
      </c>
      <c r="D630" s="22" t="s">
        <v>17</v>
      </c>
      <c r="E630" s="55">
        <v>91</v>
      </c>
      <c r="F630" s="56">
        <v>45631</v>
      </c>
      <c r="G630" s="77">
        <v>45720</v>
      </c>
      <c r="H630" s="57">
        <v>20000000000</v>
      </c>
      <c r="I630" s="58">
        <v>4</v>
      </c>
      <c r="J630" s="145">
        <v>40000000000</v>
      </c>
      <c r="K630" s="58">
        <v>4.01</v>
      </c>
      <c r="L630" s="58">
        <v>4.1900000000000004</v>
      </c>
      <c r="M630" s="58">
        <v>4.1900000000000004</v>
      </c>
      <c r="N630" s="57">
        <v>20000000000</v>
      </c>
    </row>
    <row r="631" spans="1:14" x14ac:dyDescent="0.25">
      <c r="A631" s="70" t="s">
        <v>297</v>
      </c>
      <c r="B631" s="56">
        <v>45629</v>
      </c>
      <c r="C631" s="22" t="s">
        <v>349</v>
      </c>
      <c r="D631" s="22" t="s">
        <v>17</v>
      </c>
      <c r="E631" s="55">
        <v>182</v>
      </c>
      <c r="F631" s="56">
        <v>45631</v>
      </c>
      <c r="G631" s="77">
        <v>45811</v>
      </c>
      <c r="H631" s="57">
        <v>10000000000</v>
      </c>
      <c r="I631" s="58">
        <v>4.25</v>
      </c>
      <c r="J631" s="145">
        <v>20000000000</v>
      </c>
      <c r="K631" s="58">
        <v>4.26</v>
      </c>
      <c r="L631" s="58">
        <v>4.3900000000000006</v>
      </c>
      <c r="M631" s="58">
        <v>4.3900000000000006</v>
      </c>
      <c r="N631" s="57">
        <v>10000000000</v>
      </c>
    </row>
    <row r="632" spans="1:14" x14ac:dyDescent="0.25">
      <c r="A632" s="70" t="s">
        <v>297</v>
      </c>
      <c r="B632" s="56">
        <v>45629</v>
      </c>
      <c r="C632" s="22" t="s">
        <v>349</v>
      </c>
      <c r="D632" s="22" t="s">
        <v>17</v>
      </c>
      <c r="E632" s="55">
        <v>364</v>
      </c>
      <c r="F632" s="56">
        <v>45631</v>
      </c>
      <c r="G632" s="77">
        <v>45993</v>
      </c>
      <c r="H632" s="57">
        <v>5000000000</v>
      </c>
      <c r="I632" s="64">
        <v>4.5</v>
      </c>
      <c r="J632" s="146"/>
      <c r="K632" s="64"/>
      <c r="L632" s="64"/>
      <c r="M632" s="64"/>
      <c r="N632" s="63"/>
    </row>
    <row r="633" spans="1:14" x14ac:dyDescent="0.25">
      <c r="A633" s="70" t="s">
        <v>298</v>
      </c>
      <c r="B633" s="56">
        <v>45636</v>
      </c>
      <c r="C633" s="22" t="s">
        <v>349</v>
      </c>
      <c r="D633" s="22" t="s">
        <v>17</v>
      </c>
      <c r="E633" s="55">
        <v>7</v>
      </c>
      <c r="F633" s="56">
        <v>45638</v>
      </c>
      <c r="G633" s="77">
        <v>45643</v>
      </c>
      <c r="H633" s="57">
        <v>120000000000</v>
      </c>
      <c r="I633" s="64">
        <v>3.5000000000000004</v>
      </c>
      <c r="J633" s="145">
        <v>80000000000</v>
      </c>
      <c r="K633" s="64">
        <v>3.5000000000000004</v>
      </c>
      <c r="L633" s="64">
        <v>3.5000000000000004</v>
      </c>
      <c r="M633" s="64">
        <v>3.5000000000000004</v>
      </c>
      <c r="N633" s="57">
        <v>80000000000</v>
      </c>
    </row>
    <row r="634" spans="1:14" x14ac:dyDescent="0.25">
      <c r="A634" s="70" t="s">
        <v>298</v>
      </c>
      <c r="B634" s="56">
        <v>45636</v>
      </c>
      <c r="C634" s="22" t="s">
        <v>349</v>
      </c>
      <c r="D634" s="22" t="s">
        <v>17</v>
      </c>
      <c r="E634" s="55">
        <v>91</v>
      </c>
      <c r="F634" s="56">
        <v>45638</v>
      </c>
      <c r="G634" s="77">
        <v>45727</v>
      </c>
      <c r="H634" s="57">
        <v>40000000000</v>
      </c>
      <c r="I634" s="58">
        <v>3.75</v>
      </c>
      <c r="J634" s="145">
        <v>40000000000</v>
      </c>
      <c r="K634" s="58">
        <v>4.1900000000000004</v>
      </c>
      <c r="L634" s="58">
        <v>4.1900000000000004</v>
      </c>
      <c r="M634" s="58">
        <v>4.1900000000000004</v>
      </c>
      <c r="N634" s="57">
        <v>40000000000</v>
      </c>
    </row>
    <row r="635" spans="1:14" x14ac:dyDescent="0.25">
      <c r="A635" s="70" t="s">
        <v>298</v>
      </c>
      <c r="B635" s="56">
        <v>45636</v>
      </c>
      <c r="C635" s="22" t="s">
        <v>349</v>
      </c>
      <c r="D635" s="22" t="s">
        <v>17</v>
      </c>
      <c r="E635" s="55">
        <v>182</v>
      </c>
      <c r="F635" s="56">
        <v>45638</v>
      </c>
      <c r="G635" s="77">
        <v>45818</v>
      </c>
      <c r="H635" s="57">
        <v>20000000000</v>
      </c>
      <c r="I635" s="58">
        <v>4</v>
      </c>
      <c r="J635" s="145">
        <v>20000000000</v>
      </c>
      <c r="K635" s="58">
        <v>4.1900000000000004</v>
      </c>
      <c r="L635" s="58">
        <v>4.1900000000000004</v>
      </c>
      <c r="M635" s="58">
        <v>4.1900000000000004</v>
      </c>
      <c r="N635" s="57">
        <v>20000000000</v>
      </c>
    </row>
    <row r="636" spans="1:14" x14ac:dyDescent="0.25">
      <c r="A636" s="70" t="s">
        <v>298</v>
      </c>
      <c r="B636" s="56">
        <v>45636</v>
      </c>
      <c r="C636" s="22" t="s">
        <v>349</v>
      </c>
      <c r="D636" s="22" t="s">
        <v>17</v>
      </c>
      <c r="E636" s="55">
        <v>364</v>
      </c>
      <c r="F636" s="56">
        <v>45638</v>
      </c>
      <c r="G636" s="77">
        <v>46000</v>
      </c>
      <c r="H636" s="57">
        <v>5000000000</v>
      </c>
      <c r="I636" s="64">
        <v>4.25</v>
      </c>
      <c r="J636" s="146"/>
      <c r="K636" s="64"/>
      <c r="L636" s="64"/>
      <c r="M636" s="64"/>
      <c r="N636" s="63"/>
    </row>
    <row r="637" spans="1:14" x14ac:dyDescent="0.25">
      <c r="A637" s="70" t="s">
        <v>299</v>
      </c>
      <c r="B637" s="56">
        <v>45643</v>
      </c>
      <c r="C637" s="22" t="s">
        <v>349</v>
      </c>
      <c r="D637" s="22" t="s">
        <v>17</v>
      </c>
      <c r="E637" s="55">
        <v>7</v>
      </c>
      <c r="F637" s="56">
        <v>45645</v>
      </c>
      <c r="G637" s="77">
        <v>45650</v>
      </c>
      <c r="H637" s="57">
        <v>120000000000</v>
      </c>
      <c r="I637" s="64">
        <v>3.5000000000000004</v>
      </c>
      <c r="J637" s="145">
        <v>120000000000</v>
      </c>
      <c r="K637" s="64">
        <v>3.5000000000000004</v>
      </c>
      <c r="L637" s="64">
        <v>3.5000000000000004</v>
      </c>
      <c r="M637" s="64">
        <v>3.5000000000000004</v>
      </c>
      <c r="N637" s="57">
        <v>120000000000</v>
      </c>
    </row>
    <row r="638" spans="1:14" x14ac:dyDescent="0.25">
      <c r="A638" s="70" t="s">
        <v>299</v>
      </c>
      <c r="B638" s="56">
        <v>45643</v>
      </c>
      <c r="C638" s="22" t="s">
        <v>349</v>
      </c>
      <c r="D638" s="22" t="s">
        <v>17</v>
      </c>
      <c r="E638" s="55">
        <v>91</v>
      </c>
      <c r="F638" s="56">
        <v>45645</v>
      </c>
      <c r="G638" s="77">
        <v>45734</v>
      </c>
      <c r="H638" s="57">
        <v>50000000000</v>
      </c>
      <c r="I638" s="58">
        <v>3.75</v>
      </c>
      <c r="J638" s="145">
        <v>65000000000</v>
      </c>
      <c r="K638" s="58">
        <v>4.1900000000000004</v>
      </c>
      <c r="L638" s="58">
        <v>4.1900000000000004</v>
      </c>
      <c r="M638" s="58">
        <v>4.1900000000000004</v>
      </c>
      <c r="N638" s="57">
        <v>50000000000</v>
      </c>
    </row>
    <row r="639" spans="1:14" x14ac:dyDescent="0.25">
      <c r="A639" s="70" t="s">
        <v>299</v>
      </c>
      <c r="B639" s="56">
        <v>45643</v>
      </c>
      <c r="C639" s="22" t="s">
        <v>349</v>
      </c>
      <c r="D639" s="22" t="s">
        <v>17</v>
      </c>
      <c r="E639" s="55">
        <v>182</v>
      </c>
      <c r="F639" s="56">
        <v>45645</v>
      </c>
      <c r="G639" s="77">
        <v>45825</v>
      </c>
      <c r="H639" s="57">
        <v>25000000000</v>
      </c>
      <c r="I639" s="58">
        <v>4</v>
      </c>
      <c r="J639" s="145">
        <v>35000000000</v>
      </c>
      <c r="K639" s="58">
        <v>4.1900000000000004</v>
      </c>
      <c r="L639" s="58">
        <v>4.1900000000000004</v>
      </c>
      <c r="M639" s="58">
        <v>4.1900000000000004</v>
      </c>
      <c r="N639" s="57">
        <v>25000000000</v>
      </c>
    </row>
    <row r="640" spans="1:14" x14ac:dyDescent="0.25">
      <c r="A640" s="70" t="s">
        <v>299</v>
      </c>
      <c r="B640" s="56">
        <v>45643</v>
      </c>
      <c r="C640" s="22" t="s">
        <v>349</v>
      </c>
      <c r="D640" s="22" t="s">
        <v>17</v>
      </c>
      <c r="E640" s="55">
        <v>364</v>
      </c>
      <c r="F640" s="56">
        <v>45645</v>
      </c>
      <c r="G640" s="77">
        <v>46007</v>
      </c>
      <c r="H640" s="57">
        <v>5000000000</v>
      </c>
      <c r="I640" s="64">
        <v>4.25</v>
      </c>
      <c r="J640" s="146"/>
      <c r="K640" s="64"/>
      <c r="L640" s="64"/>
      <c r="M640" s="64"/>
      <c r="N640" s="63"/>
    </row>
    <row r="641" spans="1:14" x14ac:dyDescent="0.25">
      <c r="A641" s="70" t="s">
        <v>300</v>
      </c>
      <c r="B641" s="56">
        <v>45650</v>
      </c>
      <c r="C641" s="22" t="s">
        <v>349</v>
      </c>
      <c r="D641" s="22" t="s">
        <v>17</v>
      </c>
      <c r="E641" s="55">
        <v>7</v>
      </c>
      <c r="F641" s="56">
        <v>45652</v>
      </c>
      <c r="G641" s="77">
        <v>45657</v>
      </c>
      <c r="H641" s="57">
        <v>125000000000</v>
      </c>
      <c r="I641" s="64">
        <v>3.5000000000000004</v>
      </c>
      <c r="J641" s="145">
        <v>125000000000</v>
      </c>
      <c r="K641" s="64">
        <v>3.5000000000000004</v>
      </c>
      <c r="L641" s="64">
        <v>3.5000000000000004</v>
      </c>
      <c r="M641" s="64">
        <v>3.5000000000000004</v>
      </c>
      <c r="N641" s="57">
        <v>125000000000</v>
      </c>
    </row>
    <row r="642" spans="1:14" x14ac:dyDescent="0.25">
      <c r="A642" s="70" t="s">
        <v>300</v>
      </c>
      <c r="B642" s="56">
        <v>45650</v>
      </c>
      <c r="C642" s="22" t="s">
        <v>349</v>
      </c>
      <c r="D642" s="22" t="s">
        <v>17</v>
      </c>
      <c r="E642" s="55">
        <v>91</v>
      </c>
      <c r="F642" s="56">
        <v>45652</v>
      </c>
      <c r="G642" s="77">
        <v>45741</v>
      </c>
      <c r="H642" s="57">
        <v>50000000000</v>
      </c>
      <c r="I642" s="58">
        <v>3.75</v>
      </c>
      <c r="J642" s="145">
        <v>58000000000</v>
      </c>
      <c r="K642" s="58">
        <v>4.25</v>
      </c>
      <c r="L642" s="58">
        <v>4.3499999999999996</v>
      </c>
      <c r="M642" s="58">
        <v>4.25</v>
      </c>
      <c r="N642" s="57">
        <v>50000000000</v>
      </c>
    </row>
    <row r="643" spans="1:14" x14ac:dyDescent="0.25">
      <c r="A643" s="70" t="s">
        <v>300</v>
      </c>
      <c r="B643" s="56">
        <v>45650</v>
      </c>
      <c r="C643" s="22" t="s">
        <v>349</v>
      </c>
      <c r="D643" s="22" t="s">
        <v>17</v>
      </c>
      <c r="E643" s="55">
        <v>182</v>
      </c>
      <c r="F643" s="56">
        <v>45652</v>
      </c>
      <c r="G643" s="77">
        <v>45832</v>
      </c>
      <c r="H643" s="57">
        <v>25000000000</v>
      </c>
      <c r="I643" s="58">
        <v>4</v>
      </c>
      <c r="J643" s="145">
        <v>31000000000</v>
      </c>
      <c r="K643" s="58">
        <v>4.25</v>
      </c>
      <c r="L643" s="58">
        <v>4.3</v>
      </c>
      <c r="M643" s="58">
        <v>4.25</v>
      </c>
      <c r="N643" s="57">
        <v>25000000000</v>
      </c>
    </row>
    <row r="644" spans="1:14" x14ac:dyDescent="0.25">
      <c r="A644" s="70" t="s">
        <v>301</v>
      </c>
      <c r="B644" s="56">
        <v>45657</v>
      </c>
      <c r="C644" s="22" t="s">
        <v>349</v>
      </c>
      <c r="D644" s="22" t="s">
        <v>17</v>
      </c>
      <c r="E644" s="55">
        <v>7</v>
      </c>
      <c r="F644" s="56">
        <v>45659</v>
      </c>
      <c r="G644" s="77">
        <v>45664</v>
      </c>
      <c r="H644" s="57">
        <v>125000000000</v>
      </c>
      <c r="I644" s="64">
        <v>3.5000000000000004</v>
      </c>
      <c r="J644" s="145">
        <v>125000000000</v>
      </c>
      <c r="K644" s="64">
        <v>3.5000000000000004</v>
      </c>
      <c r="L644" s="64">
        <v>3.5000000000000004</v>
      </c>
      <c r="M644" s="64">
        <v>3.5000000000000004</v>
      </c>
      <c r="N644" s="57">
        <v>125000000000</v>
      </c>
    </row>
    <row r="645" spans="1:14" x14ac:dyDescent="0.25">
      <c r="A645" s="70" t="s">
        <v>301</v>
      </c>
      <c r="B645" s="56">
        <v>45657</v>
      </c>
      <c r="C645" s="22" t="s">
        <v>349</v>
      </c>
      <c r="D645" s="22" t="s">
        <v>17</v>
      </c>
      <c r="E645" s="55">
        <v>91</v>
      </c>
      <c r="F645" s="56">
        <v>45659</v>
      </c>
      <c r="G645" s="77">
        <v>45748</v>
      </c>
      <c r="H645" s="57">
        <v>50000000000</v>
      </c>
      <c r="I645" s="58">
        <v>3.75</v>
      </c>
      <c r="J645" s="145">
        <v>45000000000</v>
      </c>
      <c r="K645" s="58">
        <v>4.29</v>
      </c>
      <c r="L645" s="58">
        <v>4.29</v>
      </c>
      <c r="M645" s="58">
        <v>4.29</v>
      </c>
      <c r="N645" s="57">
        <v>45000000000</v>
      </c>
    </row>
    <row r="646" spans="1:14" x14ac:dyDescent="0.25">
      <c r="A646" s="70" t="s">
        <v>301</v>
      </c>
      <c r="B646" s="56">
        <v>45657</v>
      </c>
      <c r="C646" s="22" t="s">
        <v>349</v>
      </c>
      <c r="D646" s="22" t="s">
        <v>17</v>
      </c>
      <c r="E646" s="55">
        <v>182</v>
      </c>
      <c r="F646" s="56">
        <v>45659</v>
      </c>
      <c r="G646" s="77">
        <v>45839</v>
      </c>
      <c r="H646" s="57">
        <v>25000000000</v>
      </c>
      <c r="I646" s="58">
        <v>4</v>
      </c>
      <c r="J646" s="145">
        <v>20000000000</v>
      </c>
      <c r="K646" s="58">
        <v>4.29</v>
      </c>
      <c r="L646" s="58">
        <v>4.29</v>
      </c>
      <c r="M646" s="58">
        <v>4.29</v>
      </c>
      <c r="N646" s="57">
        <v>20000000000</v>
      </c>
    </row>
    <row r="647" spans="1:14" x14ac:dyDescent="0.25">
      <c r="A647" s="70" t="s">
        <v>302</v>
      </c>
      <c r="B647" s="56">
        <v>45663</v>
      </c>
      <c r="C647" s="22" t="s">
        <v>349</v>
      </c>
      <c r="D647" s="22" t="s">
        <v>17</v>
      </c>
      <c r="E647" s="55">
        <v>7</v>
      </c>
      <c r="F647" s="56">
        <v>45665</v>
      </c>
      <c r="G647" s="77">
        <v>45670</v>
      </c>
      <c r="H647" s="57">
        <v>125000000000</v>
      </c>
      <c r="I647" s="64">
        <v>3.5000000000000004</v>
      </c>
      <c r="J647" s="145">
        <v>125000000000</v>
      </c>
      <c r="K647" s="64">
        <v>3.5000000000000004</v>
      </c>
      <c r="L647" s="64">
        <v>3.5000000000000004</v>
      </c>
      <c r="M647" s="64">
        <v>3.5000000000000004</v>
      </c>
      <c r="N647" s="57">
        <v>125000000000</v>
      </c>
    </row>
    <row r="648" spans="1:14" x14ac:dyDescent="0.25">
      <c r="A648" s="70" t="s">
        <v>302</v>
      </c>
      <c r="B648" s="56">
        <v>45663</v>
      </c>
      <c r="C648" s="22" t="s">
        <v>349</v>
      </c>
      <c r="D648" s="22" t="s">
        <v>17</v>
      </c>
      <c r="E648" s="55">
        <v>91</v>
      </c>
      <c r="F648" s="56">
        <v>45665</v>
      </c>
      <c r="G648" s="77">
        <v>45754</v>
      </c>
      <c r="H648" s="57">
        <v>50000000000</v>
      </c>
      <c r="I648" s="58">
        <v>3.75</v>
      </c>
      <c r="J648" s="145">
        <v>45000000000</v>
      </c>
      <c r="K648" s="58">
        <v>3.7900000000000005</v>
      </c>
      <c r="L648" s="58">
        <v>3.7900000000000005</v>
      </c>
      <c r="M648" s="58">
        <v>3.7900000000000005</v>
      </c>
      <c r="N648" s="57">
        <v>45000000000</v>
      </c>
    </row>
    <row r="649" spans="1:14" x14ac:dyDescent="0.25">
      <c r="A649" s="70" t="s">
        <v>302</v>
      </c>
      <c r="B649" s="56">
        <v>45663</v>
      </c>
      <c r="C649" s="22" t="s">
        <v>349</v>
      </c>
      <c r="D649" s="22" t="s">
        <v>17</v>
      </c>
      <c r="E649" s="55">
        <v>182</v>
      </c>
      <c r="F649" s="56">
        <v>45665</v>
      </c>
      <c r="G649" s="77">
        <v>45845</v>
      </c>
      <c r="H649" s="57">
        <v>25000000000</v>
      </c>
      <c r="I649" s="58">
        <v>4</v>
      </c>
      <c r="J649" s="145">
        <v>20000000000</v>
      </c>
      <c r="K649" s="58">
        <v>4.09</v>
      </c>
      <c r="L649" s="58">
        <v>4.09</v>
      </c>
      <c r="M649" s="58">
        <v>4.09</v>
      </c>
      <c r="N649" s="57">
        <v>20000000000</v>
      </c>
    </row>
    <row r="650" spans="1:14" x14ac:dyDescent="0.25">
      <c r="A650" s="70" t="s">
        <v>303</v>
      </c>
      <c r="B650" s="56">
        <v>45671</v>
      </c>
      <c r="C650" s="22" t="s">
        <v>349</v>
      </c>
      <c r="D650" s="22" t="s">
        <v>17</v>
      </c>
      <c r="E650" s="55">
        <v>7</v>
      </c>
      <c r="F650" s="56">
        <v>45673</v>
      </c>
      <c r="G650" s="77">
        <v>45678</v>
      </c>
      <c r="H650" s="57">
        <v>125000000000</v>
      </c>
      <c r="I650" s="64">
        <v>3.5000000000000004</v>
      </c>
      <c r="J650" s="145">
        <v>80000000000</v>
      </c>
      <c r="K650" s="64">
        <v>3.5000000000000004</v>
      </c>
      <c r="L650" s="64">
        <v>3.5000000000000004</v>
      </c>
      <c r="M650" s="64">
        <v>3.5000000000000004</v>
      </c>
      <c r="N650" s="57">
        <v>80000000000</v>
      </c>
    </row>
    <row r="651" spans="1:14" x14ac:dyDescent="0.25">
      <c r="A651" s="70" t="s">
        <v>303</v>
      </c>
      <c r="B651" s="56">
        <v>45671</v>
      </c>
      <c r="C651" s="22" t="s">
        <v>349</v>
      </c>
      <c r="D651" s="22" t="s">
        <v>17</v>
      </c>
      <c r="E651" s="55">
        <v>91</v>
      </c>
      <c r="F651" s="56">
        <v>45673</v>
      </c>
      <c r="G651" s="77">
        <v>45762</v>
      </c>
      <c r="H651" s="57">
        <v>50000000000</v>
      </c>
      <c r="I651" s="58">
        <v>3.75</v>
      </c>
      <c r="J651" s="145">
        <v>45000000000</v>
      </c>
      <c r="K651" s="58">
        <v>3.8899999999999997</v>
      </c>
      <c r="L651" s="58">
        <v>3.8899999999999997</v>
      </c>
      <c r="M651" s="58">
        <v>3.8899999999999997</v>
      </c>
      <c r="N651" s="57">
        <v>45000000000</v>
      </c>
    </row>
    <row r="652" spans="1:14" x14ac:dyDescent="0.25">
      <c r="A652" s="70" t="s">
        <v>303</v>
      </c>
      <c r="B652" s="56">
        <v>45671</v>
      </c>
      <c r="C652" s="22" t="s">
        <v>349</v>
      </c>
      <c r="D652" s="22" t="s">
        <v>17</v>
      </c>
      <c r="E652" s="55">
        <v>182</v>
      </c>
      <c r="F652" s="56">
        <v>45673</v>
      </c>
      <c r="G652" s="77">
        <v>45853</v>
      </c>
      <c r="H652" s="57">
        <v>25000000000</v>
      </c>
      <c r="I652" s="58">
        <v>4</v>
      </c>
      <c r="J652" s="145">
        <v>20000000000</v>
      </c>
      <c r="K652" s="58">
        <v>4.1900000000000004</v>
      </c>
      <c r="L652" s="58">
        <v>4.1900000000000004</v>
      </c>
      <c r="M652" s="58">
        <v>4.1900000000000004</v>
      </c>
      <c r="N652" s="57">
        <v>20000000000</v>
      </c>
    </row>
    <row r="653" spans="1:14" x14ac:dyDescent="0.25">
      <c r="A653" s="70" t="s">
        <v>304</v>
      </c>
      <c r="B653" s="56">
        <v>45678</v>
      </c>
      <c r="C653" s="22" t="s">
        <v>349</v>
      </c>
      <c r="D653" s="22" t="s">
        <v>17</v>
      </c>
      <c r="E653" s="55">
        <v>7</v>
      </c>
      <c r="F653" s="56">
        <v>45680</v>
      </c>
      <c r="G653" s="77">
        <v>45685</v>
      </c>
      <c r="H653" s="57">
        <v>125000000000</v>
      </c>
      <c r="I653" s="64">
        <v>3.5000000000000004</v>
      </c>
      <c r="J653" s="145">
        <v>100000000000</v>
      </c>
      <c r="K653" s="64">
        <v>3.5000000000000004</v>
      </c>
      <c r="L653" s="64">
        <v>3.5000000000000004</v>
      </c>
      <c r="M653" s="64">
        <v>3.5000000000000004</v>
      </c>
      <c r="N653" s="57">
        <v>100000000000</v>
      </c>
    </row>
    <row r="654" spans="1:14" x14ac:dyDescent="0.25">
      <c r="A654" s="70" t="s">
        <v>304</v>
      </c>
      <c r="B654" s="56">
        <v>45678</v>
      </c>
      <c r="C654" s="22" t="s">
        <v>349</v>
      </c>
      <c r="D654" s="22" t="s">
        <v>17</v>
      </c>
      <c r="E654" s="55">
        <v>91</v>
      </c>
      <c r="F654" s="56">
        <v>45680</v>
      </c>
      <c r="G654" s="77">
        <v>45769</v>
      </c>
      <c r="H654" s="57">
        <v>50000000000</v>
      </c>
      <c r="I654" s="58">
        <v>3.75</v>
      </c>
      <c r="J654" s="145">
        <v>45000000000</v>
      </c>
      <c r="K654" s="58">
        <v>3.7900000000000005</v>
      </c>
      <c r="L654" s="58">
        <v>3.7900000000000005</v>
      </c>
      <c r="M654" s="58">
        <v>3.7900000000000005</v>
      </c>
      <c r="N654" s="57">
        <v>45000000000</v>
      </c>
    </row>
    <row r="655" spans="1:14" x14ac:dyDescent="0.25">
      <c r="A655" s="70" t="s">
        <v>304</v>
      </c>
      <c r="B655" s="56">
        <v>45678</v>
      </c>
      <c r="C655" s="22" t="s">
        <v>349</v>
      </c>
      <c r="D655" s="22" t="s">
        <v>17</v>
      </c>
      <c r="E655" s="55">
        <v>182</v>
      </c>
      <c r="F655" s="56">
        <v>45680</v>
      </c>
      <c r="G655" s="77">
        <v>45860</v>
      </c>
      <c r="H655" s="57">
        <v>25000000000</v>
      </c>
      <c r="I655" s="58">
        <v>4</v>
      </c>
      <c r="J655" s="145">
        <v>25000000000</v>
      </c>
      <c r="K655" s="58">
        <v>4.09</v>
      </c>
      <c r="L655" s="58">
        <v>4.09</v>
      </c>
      <c r="M655" s="58">
        <v>4.09</v>
      </c>
      <c r="N655" s="57">
        <v>25000000000</v>
      </c>
    </row>
    <row r="656" spans="1:14" x14ac:dyDescent="0.25">
      <c r="A656" s="70" t="s">
        <v>305</v>
      </c>
      <c r="B656" s="56">
        <v>45685</v>
      </c>
      <c r="C656" s="22" t="s">
        <v>349</v>
      </c>
      <c r="D656" s="22" t="s">
        <v>17</v>
      </c>
      <c r="E656" s="55">
        <v>7</v>
      </c>
      <c r="F656" s="56">
        <v>45687</v>
      </c>
      <c r="G656" s="77">
        <v>45692</v>
      </c>
      <c r="H656" s="57">
        <v>125000000000</v>
      </c>
      <c r="I656" s="64">
        <v>3.5000000000000004</v>
      </c>
      <c r="J656" s="145">
        <v>70000000000</v>
      </c>
      <c r="K656" s="64">
        <v>3.5000000000000004</v>
      </c>
      <c r="L656" s="64">
        <v>3.5000000000000004</v>
      </c>
      <c r="M656" s="64">
        <v>3.5000000000000004</v>
      </c>
      <c r="N656" s="57">
        <v>70000000000</v>
      </c>
    </row>
    <row r="657" spans="1:14" x14ac:dyDescent="0.25">
      <c r="A657" s="70" t="s">
        <v>305</v>
      </c>
      <c r="B657" s="56">
        <v>45685</v>
      </c>
      <c r="C657" s="22" t="s">
        <v>349</v>
      </c>
      <c r="D657" s="22" t="s">
        <v>17</v>
      </c>
      <c r="E657" s="55">
        <v>91</v>
      </c>
      <c r="F657" s="56">
        <v>45687</v>
      </c>
      <c r="G657" s="77">
        <v>45776</v>
      </c>
      <c r="H657" s="57">
        <v>50000000000</v>
      </c>
      <c r="I657" s="58">
        <v>3.75</v>
      </c>
      <c r="J657" s="145">
        <v>50000000000</v>
      </c>
      <c r="K657" s="58">
        <v>3.7600000000000002</v>
      </c>
      <c r="L657" s="58">
        <v>3.7600000000000002</v>
      </c>
      <c r="M657" s="58">
        <v>3.7600000000000002</v>
      </c>
      <c r="N657" s="57">
        <v>50000000000</v>
      </c>
    </row>
    <row r="658" spans="1:14" x14ac:dyDescent="0.25">
      <c r="A658" s="70" t="s">
        <v>305</v>
      </c>
      <c r="B658" s="56">
        <v>45685</v>
      </c>
      <c r="C658" s="22" t="s">
        <v>349</v>
      </c>
      <c r="D658" s="22" t="s">
        <v>17</v>
      </c>
      <c r="E658" s="55">
        <v>182</v>
      </c>
      <c r="F658" s="56">
        <v>45687</v>
      </c>
      <c r="G658" s="77">
        <v>45867</v>
      </c>
      <c r="H658" s="57">
        <v>25000000000</v>
      </c>
      <c r="I658" s="58">
        <v>4</v>
      </c>
      <c r="J658" s="145">
        <v>25000000000</v>
      </c>
      <c r="K658" s="58">
        <v>4.01</v>
      </c>
      <c r="L658" s="58">
        <v>4.01</v>
      </c>
      <c r="M658" s="58">
        <v>4.01</v>
      </c>
      <c r="N658" s="57">
        <v>25000000000</v>
      </c>
    </row>
    <row r="659" spans="1:14" x14ac:dyDescent="0.25">
      <c r="A659" s="70" t="s">
        <v>306</v>
      </c>
      <c r="B659" s="56">
        <v>45692</v>
      </c>
      <c r="C659" s="22" t="s">
        <v>349</v>
      </c>
      <c r="D659" s="22" t="s">
        <v>17</v>
      </c>
      <c r="E659" s="55">
        <v>7</v>
      </c>
      <c r="F659" s="56">
        <v>45694</v>
      </c>
      <c r="G659" s="77">
        <v>45699</v>
      </c>
      <c r="H659" s="57">
        <v>125000000000</v>
      </c>
      <c r="I659" s="64">
        <v>3.5000000000000004</v>
      </c>
      <c r="J659" s="145">
        <v>50000000000</v>
      </c>
      <c r="K659" s="64">
        <v>3.5000000000000004</v>
      </c>
      <c r="L659" s="64">
        <v>3.5000000000000004</v>
      </c>
      <c r="M659" s="64">
        <v>3.5000000000000004</v>
      </c>
      <c r="N659" s="57">
        <v>50000000000</v>
      </c>
    </row>
    <row r="660" spans="1:14" x14ac:dyDescent="0.25">
      <c r="A660" s="70" t="s">
        <v>306</v>
      </c>
      <c r="B660" s="56">
        <v>45692</v>
      </c>
      <c r="C660" s="22" t="s">
        <v>349</v>
      </c>
      <c r="D660" s="22" t="s">
        <v>17</v>
      </c>
      <c r="E660" s="55">
        <v>91</v>
      </c>
      <c r="F660" s="56">
        <v>45694</v>
      </c>
      <c r="G660" s="77">
        <v>45783</v>
      </c>
      <c r="H660" s="57">
        <v>50000000000</v>
      </c>
      <c r="I660" s="58">
        <v>3.75</v>
      </c>
      <c r="J660" s="145">
        <v>50000000000</v>
      </c>
      <c r="K660" s="58">
        <v>3.7600000000000002</v>
      </c>
      <c r="L660" s="58">
        <v>3.7600000000000002</v>
      </c>
      <c r="M660" s="58">
        <v>3.7600000000000002</v>
      </c>
      <c r="N660" s="57">
        <v>50000000000</v>
      </c>
    </row>
    <row r="661" spans="1:14" x14ac:dyDescent="0.25">
      <c r="A661" s="70" t="s">
        <v>306</v>
      </c>
      <c r="B661" s="56">
        <v>45692</v>
      </c>
      <c r="C661" s="22" t="s">
        <v>349</v>
      </c>
      <c r="D661" s="22" t="s">
        <v>17</v>
      </c>
      <c r="E661" s="55">
        <v>182</v>
      </c>
      <c r="F661" s="56">
        <v>45694</v>
      </c>
      <c r="G661" s="77">
        <v>45874</v>
      </c>
      <c r="H661" s="57">
        <v>25000000000</v>
      </c>
      <c r="I661" s="58">
        <v>4</v>
      </c>
      <c r="J661" s="145">
        <v>25000000000</v>
      </c>
      <c r="K661" s="58">
        <v>4.01</v>
      </c>
      <c r="L661" s="58">
        <v>4.01</v>
      </c>
      <c r="M661" s="58">
        <v>4.01</v>
      </c>
      <c r="N661" s="57">
        <v>25000000000</v>
      </c>
    </row>
    <row r="662" spans="1:14" x14ac:dyDescent="0.25">
      <c r="A662" s="70" t="s">
        <v>307</v>
      </c>
      <c r="B662" s="56">
        <v>45699</v>
      </c>
      <c r="C662" s="22" t="s">
        <v>349</v>
      </c>
      <c r="D662" s="22" t="s">
        <v>17</v>
      </c>
      <c r="E662" s="55">
        <v>7</v>
      </c>
      <c r="F662" s="56">
        <v>45701</v>
      </c>
      <c r="G662" s="77">
        <v>45706</v>
      </c>
      <c r="H662" s="57">
        <v>125000000000</v>
      </c>
      <c r="I662" s="64">
        <v>3.5000000000000004</v>
      </c>
      <c r="J662" s="146"/>
      <c r="K662" s="64"/>
      <c r="L662" s="64"/>
      <c r="M662" s="64"/>
      <c r="N662" s="63"/>
    </row>
    <row r="663" spans="1:14" x14ac:dyDescent="0.25">
      <c r="A663" s="70" t="s">
        <v>307</v>
      </c>
      <c r="B663" s="56">
        <v>45699</v>
      </c>
      <c r="C663" s="22" t="s">
        <v>349</v>
      </c>
      <c r="D663" s="22" t="s">
        <v>17</v>
      </c>
      <c r="E663" s="55">
        <v>91</v>
      </c>
      <c r="F663" s="56">
        <v>45701</v>
      </c>
      <c r="G663" s="77">
        <v>45790</v>
      </c>
      <c r="H663" s="57">
        <v>75000000000</v>
      </c>
      <c r="I663" s="58">
        <v>3.75</v>
      </c>
      <c r="J663" s="145">
        <v>75000000000</v>
      </c>
      <c r="K663" s="58">
        <v>3.7900000000000005</v>
      </c>
      <c r="L663" s="58">
        <v>3.7900000000000005</v>
      </c>
      <c r="M663" s="58">
        <v>3.7900000000000005</v>
      </c>
      <c r="N663" s="57">
        <v>75000000000</v>
      </c>
    </row>
    <row r="664" spans="1:14" x14ac:dyDescent="0.25">
      <c r="A664" s="70" t="s">
        <v>307</v>
      </c>
      <c r="B664" s="56">
        <v>45699</v>
      </c>
      <c r="C664" s="22" t="s">
        <v>349</v>
      </c>
      <c r="D664" s="22" t="s">
        <v>17</v>
      </c>
      <c r="E664" s="55">
        <v>182</v>
      </c>
      <c r="F664" s="56">
        <v>45701</v>
      </c>
      <c r="G664" s="77">
        <v>45881</v>
      </c>
      <c r="H664" s="57">
        <v>50000000000</v>
      </c>
      <c r="I664" s="58">
        <v>4</v>
      </c>
      <c r="J664" s="145">
        <v>50000000000</v>
      </c>
      <c r="K664" s="58">
        <v>4.09</v>
      </c>
      <c r="L664" s="58">
        <v>4.09</v>
      </c>
      <c r="M664" s="58">
        <v>4.09</v>
      </c>
      <c r="N664" s="57">
        <v>50000000000</v>
      </c>
    </row>
    <row r="665" spans="1:14" x14ac:dyDescent="0.25">
      <c r="A665" s="70" t="s">
        <v>308</v>
      </c>
      <c r="B665" s="56">
        <v>45706</v>
      </c>
      <c r="C665" s="22" t="s">
        <v>349</v>
      </c>
      <c r="D665" s="22" t="s">
        <v>17</v>
      </c>
      <c r="E665" s="55">
        <v>7</v>
      </c>
      <c r="F665" s="56">
        <v>45708</v>
      </c>
      <c r="G665" s="77">
        <v>45713</v>
      </c>
      <c r="H665" s="57">
        <v>125000000000</v>
      </c>
      <c r="I665" s="64">
        <v>3.5000000000000004</v>
      </c>
      <c r="J665" s="146"/>
      <c r="K665" s="64"/>
      <c r="L665" s="64"/>
      <c r="M665" s="64"/>
      <c r="N665" s="63"/>
    </row>
    <row r="666" spans="1:14" x14ac:dyDescent="0.25">
      <c r="A666" s="70" t="s">
        <v>308</v>
      </c>
      <c r="B666" s="56">
        <v>45706</v>
      </c>
      <c r="C666" s="22" t="s">
        <v>349</v>
      </c>
      <c r="D666" s="22" t="s">
        <v>17</v>
      </c>
      <c r="E666" s="55">
        <v>91</v>
      </c>
      <c r="F666" s="56">
        <v>45708</v>
      </c>
      <c r="G666" s="77">
        <v>45797</v>
      </c>
      <c r="H666" s="57">
        <v>75000000000</v>
      </c>
      <c r="I666" s="58">
        <v>3.75</v>
      </c>
      <c r="J666" s="145">
        <v>23000000000</v>
      </c>
      <c r="K666" s="58">
        <v>3.85</v>
      </c>
      <c r="L666" s="58">
        <v>3.85</v>
      </c>
      <c r="M666" s="58">
        <v>3.85</v>
      </c>
      <c r="N666" s="57">
        <v>23000000000</v>
      </c>
    </row>
    <row r="667" spans="1:14" x14ac:dyDescent="0.25">
      <c r="A667" s="70" t="s">
        <v>308</v>
      </c>
      <c r="B667" s="56">
        <v>45706</v>
      </c>
      <c r="C667" s="22" t="s">
        <v>349</v>
      </c>
      <c r="D667" s="22" t="s">
        <v>17</v>
      </c>
      <c r="E667" s="55">
        <v>182</v>
      </c>
      <c r="F667" s="56">
        <v>45708</v>
      </c>
      <c r="G667" s="77">
        <v>45888</v>
      </c>
      <c r="H667" s="57">
        <v>50000000000</v>
      </c>
      <c r="I667" s="58">
        <v>4</v>
      </c>
      <c r="J667" s="145">
        <v>69000000000</v>
      </c>
      <c r="K667" s="58">
        <v>4</v>
      </c>
      <c r="L667" s="58">
        <v>4.1000000000000005</v>
      </c>
      <c r="M667" s="58">
        <v>4</v>
      </c>
      <c r="N667" s="57">
        <v>50000000000</v>
      </c>
    </row>
    <row r="668" spans="1:14" x14ac:dyDescent="0.25">
      <c r="A668" s="70" t="s">
        <v>309</v>
      </c>
      <c r="B668" s="56">
        <v>45713</v>
      </c>
      <c r="C668" s="22" t="s">
        <v>349</v>
      </c>
      <c r="D668" s="22" t="s">
        <v>17</v>
      </c>
      <c r="E668" s="55">
        <v>7</v>
      </c>
      <c r="F668" s="56">
        <v>45715</v>
      </c>
      <c r="G668" s="77">
        <v>45720</v>
      </c>
      <c r="H668" s="57">
        <v>125000000000</v>
      </c>
      <c r="I668" s="64">
        <v>3.5000000000000004</v>
      </c>
      <c r="J668" s="146"/>
      <c r="K668" s="64"/>
      <c r="L668" s="64"/>
      <c r="M668" s="64"/>
      <c r="N668" s="63"/>
    </row>
    <row r="669" spans="1:14" x14ac:dyDescent="0.25">
      <c r="A669" s="70" t="s">
        <v>309</v>
      </c>
      <c r="B669" s="56">
        <v>45713</v>
      </c>
      <c r="C669" s="22" t="s">
        <v>349</v>
      </c>
      <c r="D669" s="22" t="s">
        <v>17</v>
      </c>
      <c r="E669" s="55">
        <v>91</v>
      </c>
      <c r="F669" s="56">
        <v>45715</v>
      </c>
      <c r="G669" s="77">
        <v>45804</v>
      </c>
      <c r="H669" s="57">
        <v>75000000000</v>
      </c>
      <c r="I669" s="58">
        <v>3.75</v>
      </c>
      <c r="J669" s="145">
        <v>75000000000</v>
      </c>
      <c r="K669" s="58">
        <v>3.7900000000000005</v>
      </c>
      <c r="L669" s="58">
        <v>3.7900000000000005</v>
      </c>
      <c r="M669" s="58">
        <v>3.7900000000000005</v>
      </c>
      <c r="N669" s="57">
        <v>75000000000</v>
      </c>
    </row>
    <row r="670" spans="1:14" x14ac:dyDescent="0.25">
      <c r="A670" s="70" t="s">
        <v>309</v>
      </c>
      <c r="B670" s="56">
        <v>45713</v>
      </c>
      <c r="C670" s="22" t="s">
        <v>349</v>
      </c>
      <c r="D670" s="22" t="s">
        <v>17</v>
      </c>
      <c r="E670" s="55">
        <v>182</v>
      </c>
      <c r="F670" s="56">
        <v>45715</v>
      </c>
      <c r="G670" s="77">
        <v>45895</v>
      </c>
      <c r="H670" s="57">
        <v>50000000000</v>
      </c>
      <c r="I670" s="58">
        <v>4</v>
      </c>
      <c r="J670" s="145">
        <v>58000000000</v>
      </c>
      <c r="K670" s="58">
        <v>4.09</v>
      </c>
      <c r="L670" s="58">
        <v>4.1000000000000005</v>
      </c>
      <c r="M670" s="58">
        <v>4.09</v>
      </c>
      <c r="N670" s="57">
        <v>50000000000</v>
      </c>
    </row>
    <row r="671" spans="1:14" x14ac:dyDescent="0.25">
      <c r="A671" s="70" t="s">
        <v>310</v>
      </c>
      <c r="B671" s="56">
        <v>45722</v>
      </c>
      <c r="C671" s="22" t="s">
        <v>349</v>
      </c>
      <c r="D671" s="22" t="s">
        <v>17</v>
      </c>
      <c r="E671" s="55">
        <v>7</v>
      </c>
      <c r="F671" s="56">
        <v>45722</v>
      </c>
      <c r="G671" s="77">
        <v>45729</v>
      </c>
      <c r="H671" s="57">
        <v>125000000000</v>
      </c>
      <c r="I671" s="64">
        <v>3.5000000000000004</v>
      </c>
      <c r="J671" s="146"/>
      <c r="K671" s="64"/>
      <c r="L671" s="64"/>
      <c r="M671" s="64"/>
      <c r="N671" s="63"/>
    </row>
    <row r="672" spans="1:14" x14ac:dyDescent="0.25">
      <c r="A672" s="70" t="s">
        <v>310</v>
      </c>
      <c r="B672" s="56">
        <v>45722</v>
      </c>
      <c r="C672" s="22" t="s">
        <v>349</v>
      </c>
      <c r="D672" s="22" t="s">
        <v>17</v>
      </c>
      <c r="E672" s="55">
        <v>91</v>
      </c>
      <c r="F672" s="56">
        <v>45722</v>
      </c>
      <c r="G672" s="77">
        <v>45813</v>
      </c>
      <c r="H672" s="57">
        <v>50000000000</v>
      </c>
      <c r="I672" s="58">
        <v>3.75</v>
      </c>
      <c r="J672" s="145">
        <v>50000000000</v>
      </c>
      <c r="K672" s="58">
        <v>3.7900000000000005</v>
      </c>
      <c r="L672" s="58">
        <v>3.7900000000000005</v>
      </c>
      <c r="M672" s="58">
        <v>3.7900000000000005</v>
      </c>
      <c r="N672" s="57">
        <v>50000000000</v>
      </c>
    </row>
    <row r="673" spans="1:14" x14ac:dyDescent="0.25">
      <c r="A673" s="70" t="s">
        <v>310</v>
      </c>
      <c r="B673" s="56">
        <v>45722</v>
      </c>
      <c r="C673" s="22" t="s">
        <v>349</v>
      </c>
      <c r="D673" s="22" t="s">
        <v>17</v>
      </c>
      <c r="E673" s="55">
        <v>182</v>
      </c>
      <c r="F673" s="56">
        <v>45722</v>
      </c>
      <c r="G673" s="77">
        <v>45904</v>
      </c>
      <c r="H673" s="57">
        <v>25000000000</v>
      </c>
      <c r="I673" s="58">
        <v>4</v>
      </c>
      <c r="J673" s="145">
        <v>25000000000</v>
      </c>
      <c r="K673" s="58">
        <v>4.12</v>
      </c>
      <c r="L673" s="58">
        <v>4.12</v>
      </c>
      <c r="M673" s="58">
        <v>4.12</v>
      </c>
      <c r="N673" s="57">
        <v>25000000000</v>
      </c>
    </row>
    <row r="674" spans="1:14" x14ac:dyDescent="0.25">
      <c r="A674" s="70" t="s">
        <v>311</v>
      </c>
      <c r="B674" s="56">
        <v>45729</v>
      </c>
      <c r="C674" s="22" t="s">
        <v>349</v>
      </c>
      <c r="D674" s="22" t="s">
        <v>17</v>
      </c>
      <c r="E674" s="55">
        <v>7</v>
      </c>
      <c r="F674" s="56">
        <v>45729</v>
      </c>
      <c r="G674" s="77">
        <v>45736</v>
      </c>
      <c r="H674" s="57">
        <v>125000000000</v>
      </c>
      <c r="I674" s="64">
        <v>3.5000000000000004</v>
      </c>
      <c r="J674" s="146"/>
      <c r="K674" s="64"/>
      <c r="L674" s="64"/>
      <c r="M674" s="64"/>
      <c r="N674" s="63"/>
    </row>
    <row r="675" spans="1:14" x14ac:dyDescent="0.25">
      <c r="A675" s="70" t="s">
        <v>311</v>
      </c>
      <c r="B675" s="56">
        <v>45729</v>
      </c>
      <c r="C675" s="22" t="s">
        <v>349</v>
      </c>
      <c r="D675" s="22" t="s">
        <v>17</v>
      </c>
      <c r="E675" s="55">
        <v>91</v>
      </c>
      <c r="F675" s="56">
        <v>45729</v>
      </c>
      <c r="G675" s="77">
        <v>45820</v>
      </c>
      <c r="H675" s="57">
        <v>50000000000</v>
      </c>
      <c r="I675" s="58">
        <v>3.75</v>
      </c>
      <c r="J675" s="145">
        <v>66000000000</v>
      </c>
      <c r="K675" s="58">
        <v>3.7900000000000005</v>
      </c>
      <c r="L675" s="58">
        <v>3.8</v>
      </c>
      <c r="M675" s="58">
        <v>3.7900000000000005</v>
      </c>
      <c r="N675" s="57">
        <v>50000000000</v>
      </c>
    </row>
    <row r="676" spans="1:14" x14ac:dyDescent="0.25">
      <c r="A676" s="70" t="s">
        <v>311</v>
      </c>
      <c r="B676" s="56">
        <v>45729</v>
      </c>
      <c r="C676" s="22" t="s">
        <v>349</v>
      </c>
      <c r="D676" s="22" t="s">
        <v>17</v>
      </c>
      <c r="E676" s="55">
        <v>182</v>
      </c>
      <c r="F676" s="56">
        <v>45729</v>
      </c>
      <c r="G676" s="77">
        <v>45911</v>
      </c>
      <c r="H676" s="57">
        <v>25000000000</v>
      </c>
      <c r="I676" s="58">
        <v>4</v>
      </c>
      <c r="J676" s="145">
        <v>25000000000</v>
      </c>
      <c r="K676" s="58">
        <v>4.09</v>
      </c>
      <c r="L676" s="58">
        <v>4.09</v>
      </c>
      <c r="M676" s="58">
        <v>4.09</v>
      </c>
      <c r="N676" s="57">
        <v>25000000000</v>
      </c>
    </row>
    <row r="677" spans="1:14" x14ac:dyDescent="0.25">
      <c r="A677" s="70" t="s">
        <v>312</v>
      </c>
      <c r="B677" s="56">
        <v>45736</v>
      </c>
      <c r="C677" s="22" t="s">
        <v>349</v>
      </c>
      <c r="D677" s="22" t="s">
        <v>17</v>
      </c>
      <c r="E677" s="55">
        <v>7</v>
      </c>
      <c r="F677" s="56">
        <v>45736</v>
      </c>
      <c r="G677" s="77">
        <v>45743</v>
      </c>
      <c r="H677" s="57">
        <v>175000000000</v>
      </c>
      <c r="I677" s="64">
        <v>3</v>
      </c>
      <c r="J677" s="146"/>
      <c r="K677" s="64"/>
      <c r="L677" s="64"/>
      <c r="M677" s="64"/>
      <c r="N677" s="63"/>
    </row>
    <row r="678" spans="1:14" x14ac:dyDescent="0.25">
      <c r="A678" s="70" t="s">
        <v>312</v>
      </c>
      <c r="B678" s="56">
        <v>45736</v>
      </c>
      <c r="C678" s="22" t="s">
        <v>349</v>
      </c>
      <c r="D678" s="22" t="s">
        <v>17</v>
      </c>
      <c r="E678" s="55">
        <v>91</v>
      </c>
      <c r="F678" s="56">
        <v>45736</v>
      </c>
      <c r="G678" s="77">
        <v>45827</v>
      </c>
      <c r="H678" s="57">
        <v>50000000000</v>
      </c>
      <c r="I678" s="58">
        <v>3.25</v>
      </c>
      <c r="J678" s="145">
        <v>50000000000</v>
      </c>
      <c r="K678" s="58">
        <v>3.7600000000000002</v>
      </c>
      <c r="L678" s="58">
        <v>3.7600000000000002</v>
      </c>
      <c r="M678" s="58">
        <v>3.7600000000000002</v>
      </c>
      <c r="N678" s="57">
        <v>50000000000</v>
      </c>
    </row>
    <row r="679" spans="1:14" x14ac:dyDescent="0.25">
      <c r="A679" s="70" t="s">
        <v>312</v>
      </c>
      <c r="B679" s="56">
        <v>45736</v>
      </c>
      <c r="C679" s="22" t="s">
        <v>349</v>
      </c>
      <c r="D679" s="22" t="s">
        <v>17</v>
      </c>
      <c r="E679" s="55">
        <v>182</v>
      </c>
      <c r="F679" s="56">
        <v>45736</v>
      </c>
      <c r="G679" s="77">
        <v>45918</v>
      </c>
      <c r="H679" s="57">
        <v>25000000000</v>
      </c>
      <c r="I679" s="58">
        <v>3.5000000000000004</v>
      </c>
      <c r="J679" s="145">
        <v>38000000000</v>
      </c>
      <c r="K679" s="58">
        <v>3.75</v>
      </c>
      <c r="L679" s="58">
        <v>4.01</v>
      </c>
      <c r="M679" s="58">
        <v>4.01</v>
      </c>
      <c r="N679" s="57">
        <v>25000000000</v>
      </c>
    </row>
    <row r="680" spans="1:14" x14ac:dyDescent="0.25">
      <c r="A680" s="70" t="s">
        <v>313</v>
      </c>
      <c r="B680" s="56">
        <v>45743</v>
      </c>
      <c r="C680" s="22" t="s">
        <v>349</v>
      </c>
      <c r="D680" s="22" t="s">
        <v>17</v>
      </c>
      <c r="E680" s="55">
        <v>7</v>
      </c>
      <c r="F680" s="56">
        <v>45743</v>
      </c>
      <c r="G680" s="77">
        <v>45750</v>
      </c>
      <c r="H680" s="57">
        <v>250000000000</v>
      </c>
      <c r="I680" s="64">
        <v>3</v>
      </c>
      <c r="J680" s="146"/>
      <c r="K680" s="64"/>
      <c r="L680" s="64"/>
      <c r="M680" s="64"/>
      <c r="N680" s="63"/>
    </row>
    <row r="681" spans="1:14" x14ac:dyDescent="0.25">
      <c r="A681" s="70" t="s">
        <v>313</v>
      </c>
      <c r="B681" s="56">
        <v>45743</v>
      </c>
      <c r="C681" s="22" t="s">
        <v>349</v>
      </c>
      <c r="D681" s="22" t="s">
        <v>17</v>
      </c>
      <c r="E681" s="55">
        <v>91</v>
      </c>
      <c r="F681" s="56">
        <v>45743</v>
      </c>
      <c r="G681" s="77">
        <v>45834</v>
      </c>
      <c r="H681" s="57">
        <v>50000000000</v>
      </c>
      <c r="I681" s="58">
        <v>3.25</v>
      </c>
      <c r="J681" s="145">
        <v>70000000000</v>
      </c>
      <c r="K681" s="58">
        <v>3.3000000000000003</v>
      </c>
      <c r="L681" s="58">
        <v>3.36</v>
      </c>
      <c r="M681" s="58">
        <v>3.36</v>
      </c>
      <c r="N681" s="57">
        <v>50000000000</v>
      </c>
    </row>
    <row r="682" spans="1:14" x14ac:dyDescent="0.25">
      <c r="A682" s="70" t="s">
        <v>313</v>
      </c>
      <c r="B682" s="56">
        <v>45743</v>
      </c>
      <c r="C682" s="22" t="s">
        <v>349</v>
      </c>
      <c r="D682" s="22" t="s">
        <v>17</v>
      </c>
      <c r="E682" s="55">
        <v>182</v>
      </c>
      <c r="F682" s="56">
        <v>45743</v>
      </c>
      <c r="G682" s="77">
        <v>45925</v>
      </c>
      <c r="H682" s="57">
        <v>25000000000</v>
      </c>
      <c r="I682" s="58">
        <v>3.5000000000000004</v>
      </c>
      <c r="J682" s="145">
        <v>27000000000</v>
      </c>
      <c r="K682" s="58">
        <v>3.55</v>
      </c>
      <c r="L682" s="58">
        <v>3.7600000000000002</v>
      </c>
      <c r="M682" s="58">
        <v>3.7600000000000002</v>
      </c>
      <c r="N682" s="57">
        <v>25000000000</v>
      </c>
    </row>
    <row r="683" spans="1:14" x14ac:dyDescent="0.25">
      <c r="A683" s="70" t="s">
        <v>314</v>
      </c>
      <c r="B683" s="56">
        <v>45750</v>
      </c>
      <c r="C683" s="22" t="s">
        <v>349</v>
      </c>
      <c r="D683" s="22" t="s">
        <v>17</v>
      </c>
      <c r="E683" s="55">
        <v>7</v>
      </c>
      <c r="F683" s="56">
        <v>45750</v>
      </c>
      <c r="G683" s="77">
        <v>45757</v>
      </c>
      <c r="H683" s="57">
        <v>250000000000</v>
      </c>
      <c r="I683" s="64">
        <v>3</v>
      </c>
      <c r="J683" s="145">
        <v>50000000000</v>
      </c>
      <c r="K683" s="64">
        <v>3</v>
      </c>
      <c r="L683" s="64">
        <v>3</v>
      </c>
      <c r="M683" s="64">
        <v>3</v>
      </c>
      <c r="N683" s="57">
        <v>50000000000</v>
      </c>
    </row>
    <row r="684" spans="1:14" x14ac:dyDescent="0.25">
      <c r="A684" s="70" t="s">
        <v>314</v>
      </c>
      <c r="B684" s="56">
        <v>45750</v>
      </c>
      <c r="C684" s="22" t="s">
        <v>349</v>
      </c>
      <c r="D684" s="22" t="s">
        <v>17</v>
      </c>
      <c r="E684" s="55">
        <v>91</v>
      </c>
      <c r="F684" s="56">
        <v>45750</v>
      </c>
      <c r="G684" s="77">
        <v>45841</v>
      </c>
      <c r="H684" s="57">
        <v>50000000000</v>
      </c>
      <c r="I684" s="58">
        <v>3.25</v>
      </c>
      <c r="J684" s="145">
        <v>50000000000</v>
      </c>
      <c r="K684" s="58">
        <v>3.3099999999999996</v>
      </c>
      <c r="L684" s="58">
        <v>3.3099999999999996</v>
      </c>
      <c r="M684" s="58">
        <v>3.3099999999999996</v>
      </c>
      <c r="N684" s="57">
        <v>50000000000</v>
      </c>
    </row>
    <row r="685" spans="1:14" x14ac:dyDescent="0.25">
      <c r="A685" s="70" t="s">
        <v>314</v>
      </c>
      <c r="B685" s="56">
        <v>45750</v>
      </c>
      <c r="C685" s="22" t="s">
        <v>349</v>
      </c>
      <c r="D685" s="22" t="s">
        <v>17</v>
      </c>
      <c r="E685" s="55">
        <v>182</v>
      </c>
      <c r="F685" s="56">
        <v>45750</v>
      </c>
      <c r="G685" s="77">
        <v>45932</v>
      </c>
      <c r="H685" s="57">
        <v>25000000000</v>
      </c>
      <c r="I685" s="58">
        <v>3.5000000000000004</v>
      </c>
      <c r="J685" s="146"/>
      <c r="K685" s="58"/>
      <c r="L685" s="58"/>
      <c r="M685" s="58"/>
      <c r="N685" s="63"/>
    </row>
    <row r="686" spans="1:14" x14ac:dyDescent="0.25">
      <c r="A686" s="70" t="s">
        <v>315</v>
      </c>
      <c r="B686" s="56">
        <v>45757</v>
      </c>
      <c r="C686" s="22" t="s">
        <v>349</v>
      </c>
      <c r="D686" s="22" t="s">
        <v>17</v>
      </c>
      <c r="E686" s="55">
        <v>7</v>
      </c>
      <c r="F686" s="56">
        <v>45757</v>
      </c>
      <c r="G686" s="77">
        <v>45764</v>
      </c>
      <c r="H686" s="57">
        <v>250000000000</v>
      </c>
      <c r="I686" s="64">
        <v>3</v>
      </c>
      <c r="J686" s="145">
        <v>35000000000</v>
      </c>
      <c r="K686" s="64">
        <v>3</v>
      </c>
      <c r="L686" s="64">
        <v>3</v>
      </c>
      <c r="M686" s="64">
        <v>3</v>
      </c>
      <c r="N686" s="57">
        <v>35000000000</v>
      </c>
    </row>
    <row r="687" spans="1:14" x14ac:dyDescent="0.25">
      <c r="A687" s="70" t="s">
        <v>315</v>
      </c>
      <c r="B687" s="56">
        <v>45757</v>
      </c>
      <c r="C687" s="22" t="s">
        <v>349</v>
      </c>
      <c r="D687" s="22" t="s">
        <v>17</v>
      </c>
      <c r="E687" s="55">
        <v>91</v>
      </c>
      <c r="F687" s="56">
        <v>45757</v>
      </c>
      <c r="G687" s="77">
        <v>45848</v>
      </c>
      <c r="H687" s="57">
        <v>50000000000</v>
      </c>
      <c r="I687" s="58">
        <v>3.25</v>
      </c>
      <c r="J687" s="145">
        <v>70000000000</v>
      </c>
      <c r="K687" s="58">
        <v>3.3099999999999996</v>
      </c>
      <c r="L687" s="58">
        <v>3.26</v>
      </c>
      <c r="M687" s="58">
        <v>3.26</v>
      </c>
      <c r="N687" s="57">
        <v>50000000000</v>
      </c>
    </row>
    <row r="688" spans="1:14" x14ac:dyDescent="0.25">
      <c r="A688" s="70" t="s">
        <v>315</v>
      </c>
      <c r="B688" s="56">
        <v>45757</v>
      </c>
      <c r="C688" s="22" t="s">
        <v>349</v>
      </c>
      <c r="D688" s="22" t="s">
        <v>17</v>
      </c>
      <c r="E688" s="55">
        <v>182</v>
      </c>
      <c r="F688" s="56">
        <v>45757</v>
      </c>
      <c r="G688" s="77">
        <v>45939</v>
      </c>
      <c r="H688" s="57">
        <v>25000000000</v>
      </c>
      <c r="I688" s="58">
        <v>3.5000000000000004</v>
      </c>
      <c r="J688" s="145">
        <v>37000000000</v>
      </c>
      <c r="K688" s="58">
        <v>3.5000000000000004</v>
      </c>
      <c r="L688" s="58">
        <v>3.52</v>
      </c>
      <c r="M688" s="58">
        <v>3.5000000000000004</v>
      </c>
      <c r="N688" s="57">
        <v>25000000000</v>
      </c>
    </row>
    <row r="689" spans="1:14" x14ac:dyDescent="0.25">
      <c r="A689" s="70" t="s">
        <v>316</v>
      </c>
      <c r="B689" s="56">
        <v>45764</v>
      </c>
      <c r="C689" s="22" t="s">
        <v>349</v>
      </c>
      <c r="D689" s="22" t="s">
        <v>17</v>
      </c>
      <c r="E689" s="55">
        <v>7</v>
      </c>
      <c r="F689" s="56">
        <v>45764</v>
      </c>
      <c r="G689" s="77">
        <v>45771</v>
      </c>
      <c r="H689" s="57">
        <v>250000000000</v>
      </c>
      <c r="I689" s="64">
        <v>3</v>
      </c>
      <c r="J689" s="145">
        <v>25000000000</v>
      </c>
      <c r="K689" s="64">
        <v>3</v>
      </c>
      <c r="L689" s="64">
        <v>3</v>
      </c>
      <c r="M689" s="64">
        <v>3</v>
      </c>
      <c r="N689" s="57">
        <v>25000000000</v>
      </c>
    </row>
    <row r="690" spans="1:14" x14ac:dyDescent="0.25">
      <c r="A690" s="70" t="s">
        <v>316</v>
      </c>
      <c r="B690" s="56">
        <v>45764</v>
      </c>
      <c r="C690" s="22" t="s">
        <v>349</v>
      </c>
      <c r="D690" s="22" t="s">
        <v>17</v>
      </c>
      <c r="E690" s="55">
        <v>91</v>
      </c>
      <c r="F690" s="56">
        <v>45764</v>
      </c>
      <c r="G690" s="77">
        <v>45855</v>
      </c>
      <c r="H690" s="57">
        <v>50000000000</v>
      </c>
      <c r="I690" s="58">
        <v>3.25</v>
      </c>
      <c r="J690" s="145">
        <v>50000000000</v>
      </c>
      <c r="K690" s="58">
        <v>3.26</v>
      </c>
      <c r="L690" s="58">
        <v>3.26</v>
      </c>
      <c r="M690" s="58">
        <v>3.26</v>
      </c>
      <c r="N690" s="57">
        <v>50000000000</v>
      </c>
    </row>
    <row r="691" spans="1:14" x14ac:dyDescent="0.25">
      <c r="A691" s="70" t="s">
        <v>316</v>
      </c>
      <c r="B691" s="56">
        <v>45764</v>
      </c>
      <c r="C691" s="22" t="s">
        <v>349</v>
      </c>
      <c r="D691" s="22" t="s">
        <v>17</v>
      </c>
      <c r="E691" s="55">
        <v>182</v>
      </c>
      <c r="F691" s="56">
        <v>45764</v>
      </c>
      <c r="G691" s="77">
        <v>45946</v>
      </c>
      <c r="H691" s="57">
        <v>25000000000</v>
      </c>
      <c r="I691" s="58">
        <v>3.5000000000000004</v>
      </c>
      <c r="J691" s="145">
        <v>25000000000</v>
      </c>
      <c r="K691" s="58">
        <v>3.51</v>
      </c>
      <c r="L691" s="58">
        <v>3.51</v>
      </c>
      <c r="M691" s="58">
        <v>3.51</v>
      </c>
      <c r="N691" s="57">
        <v>25000000000</v>
      </c>
    </row>
    <row r="692" spans="1:14" x14ac:dyDescent="0.25">
      <c r="A692" s="70" t="s">
        <v>317</v>
      </c>
      <c r="B692" s="56">
        <v>45771</v>
      </c>
      <c r="C692" s="22" t="s">
        <v>349</v>
      </c>
      <c r="D692" s="22" t="s">
        <v>17</v>
      </c>
      <c r="E692" s="55">
        <v>7</v>
      </c>
      <c r="F692" s="56">
        <v>45771</v>
      </c>
      <c r="G692" s="77">
        <v>45778</v>
      </c>
      <c r="H692" s="57">
        <v>250000000000</v>
      </c>
      <c r="I692" s="64">
        <v>3</v>
      </c>
      <c r="J692" s="146"/>
      <c r="K692" s="64"/>
      <c r="L692" s="64"/>
      <c r="M692" s="64"/>
      <c r="N692" s="63"/>
    </row>
    <row r="693" spans="1:14" x14ac:dyDescent="0.25">
      <c r="A693" s="70" t="s">
        <v>317</v>
      </c>
      <c r="B693" s="56">
        <v>45771</v>
      </c>
      <c r="C693" s="22" t="s">
        <v>349</v>
      </c>
      <c r="D693" s="22" t="s">
        <v>17</v>
      </c>
      <c r="E693" s="55">
        <v>91</v>
      </c>
      <c r="F693" s="56">
        <v>45771</v>
      </c>
      <c r="G693" s="77">
        <v>45862</v>
      </c>
      <c r="H693" s="57">
        <v>50000000000</v>
      </c>
      <c r="I693" s="58">
        <v>3.25</v>
      </c>
      <c r="J693" s="145">
        <v>20000000000</v>
      </c>
      <c r="K693" s="58">
        <v>3.25</v>
      </c>
      <c r="L693" s="58">
        <v>3.25</v>
      </c>
      <c r="M693" s="58">
        <v>3.25</v>
      </c>
      <c r="N693" s="57">
        <v>20000000000</v>
      </c>
    </row>
    <row r="694" spans="1:14" x14ac:dyDescent="0.25">
      <c r="A694" s="70" t="s">
        <v>317</v>
      </c>
      <c r="B694" s="56">
        <v>45771</v>
      </c>
      <c r="C694" s="22" t="s">
        <v>349</v>
      </c>
      <c r="D694" s="22" t="s">
        <v>17</v>
      </c>
      <c r="E694" s="55">
        <v>182</v>
      </c>
      <c r="F694" s="56">
        <v>45771</v>
      </c>
      <c r="G694" s="77">
        <v>45953</v>
      </c>
      <c r="H694" s="57">
        <v>25000000000</v>
      </c>
      <c r="I694" s="58">
        <v>3.5000000000000004</v>
      </c>
      <c r="J694" s="145">
        <v>20000000000</v>
      </c>
      <c r="K694" s="58">
        <v>3.5000000000000004</v>
      </c>
      <c r="L694" s="58">
        <v>3.5000000000000004</v>
      </c>
      <c r="M694" s="58">
        <v>3.5000000000000004</v>
      </c>
      <c r="N694" s="57">
        <v>20000000000</v>
      </c>
    </row>
    <row r="695" spans="1:14" x14ac:dyDescent="0.25">
      <c r="A695" s="70" t="s">
        <v>318</v>
      </c>
      <c r="B695" s="56">
        <v>45785</v>
      </c>
      <c r="C695" s="22" t="s">
        <v>349</v>
      </c>
      <c r="D695" s="22" t="s">
        <v>17</v>
      </c>
      <c r="E695" s="55">
        <v>7</v>
      </c>
      <c r="F695" s="56">
        <v>45785</v>
      </c>
      <c r="G695" s="77">
        <v>45792</v>
      </c>
      <c r="H695" s="57">
        <v>250000000000</v>
      </c>
      <c r="I695" s="64">
        <v>3</v>
      </c>
      <c r="J695" s="150"/>
      <c r="K695" s="64"/>
      <c r="L695" s="64"/>
      <c r="M695" s="64"/>
      <c r="N695" s="63"/>
    </row>
    <row r="696" spans="1:14" x14ac:dyDescent="0.25">
      <c r="A696" s="70" t="s">
        <v>318</v>
      </c>
      <c r="B696" s="56">
        <v>45785</v>
      </c>
      <c r="C696" s="22" t="s">
        <v>349</v>
      </c>
      <c r="D696" s="22" t="s">
        <v>17</v>
      </c>
      <c r="E696" s="55">
        <v>91</v>
      </c>
      <c r="F696" s="56">
        <v>45785</v>
      </c>
      <c r="G696" s="77">
        <v>45876</v>
      </c>
      <c r="H696" s="57">
        <v>50000000000</v>
      </c>
      <c r="I696" s="58">
        <v>3.25</v>
      </c>
      <c r="J696" s="145">
        <v>30000000000</v>
      </c>
      <c r="K696" s="58">
        <v>3.25</v>
      </c>
      <c r="L696" s="58">
        <v>3.25</v>
      </c>
      <c r="M696" s="58">
        <v>3.25</v>
      </c>
      <c r="N696" s="57">
        <v>30000000000</v>
      </c>
    </row>
    <row r="697" spans="1:14" x14ac:dyDescent="0.25">
      <c r="A697" s="70" t="s">
        <v>318</v>
      </c>
      <c r="B697" s="56">
        <v>45785</v>
      </c>
      <c r="C697" s="22" t="s">
        <v>349</v>
      </c>
      <c r="D697" s="22" t="s">
        <v>17</v>
      </c>
      <c r="E697" s="55">
        <v>182</v>
      </c>
      <c r="F697" s="56">
        <v>45785</v>
      </c>
      <c r="G697" s="77">
        <v>45967</v>
      </c>
      <c r="H697" s="57">
        <v>25000000000</v>
      </c>
      <c r="I697" s="58">
        <v>3.5000000000000004</v>
      </c>
      <c r="J697" s="145">
        <v>20000000000</v>
      </c>
      <c r="K697" s="58">
        <v>3.5000000000000004</v>
      </c>
      <c r="L697" s="58">
        <v>3.5000000000000004</v>
      </c>
      <c r="M697" s="58">
        <v>3.5000000000000004</v>
      </c>
      <c r="N697" s="57">
        <v>20000000000</v>
      </c>
    </row>
    <row r="698" spans="1:14" x14ac:dyDescent="0.25">
      <c r="A698" s="22" t="s">
        <v>319</v>
      </c>
      <c r="B698" s="56">
        <v>45799</v>
      </c>
      <c r="C698" s="22" t="s">
        <v>349</v>
      </c>
      <c r="D698" s="22" t="s">
        <v>17</v>
      </c>
      <c r="E698" s="55">
        <v>7</v>
      </c>
      <c r="F698" s="56">
        <v>45799</v>
      </c>
      <c r="G698" s="77">
        <v>45806</v>
      </c>
      <c r="H698" s="57">
        <v>250000000000</v>
      </c>
      <c r="I698" s="64">
        <v>3</v>
      </c>
      <c r="J698" s="145">
        <v>25000000000</v>
      </c>
      <c r="K698" s="64">
        <v>3</v>
      </c>
      <c r="L698" s="64">
        <v>3</v>
      </c>
      <c r="M698" s="64">
        <v>3</v>
      </c>
      <c r="N698" s="57">
        <v>25000000000</v>
      </c>
    </row>
    <row r="699" spans="1:14" x14ac:dyDescent="0.25">
      <c r="A699" s="22" t="s">
        <v>319</v>
      </c>
      <c r="B699" s="56">
        <v>45799</v>
      </c>
      <c r="C699" s="22" t="s">
        <v>349</v>
      </c>
      <c r="D699" s="22" t="s">
        <v>17</v>
      </c>
      <c r="E699" s="55">
        <v>91</v>
      </c>
      <c r="F699" s="56">
        <v>45799</v>
      </c>
      <c r="G699" s="77">
        <v>45890</v>
      </c>
      <c r="H699" s="57">
        <v>50000000000</v>
      </c>
      <c r="I699" s="58">
        <v>3.25</v>
      </c>
      <c r="J699" s="145">
        <v>50000000000</v>
      </c>
      <c r="K699" s="58">
        <v>3.25</v>
      </c>
      <c r="L699" s="58">
        <v>3.25</v>
      </c>
      <c r="M699" s="58">
        <v>3.25</v>
      </c>
      <c r="N699" s="57">
        <v>50000000000</v>
      </c>
    </row>
    <row r="700" spans="1:14" x14ac:dyDescent="0.25">
      <c r="A700" s="22" t="s">
        <v>319</v>
      </c>
      <c r="B700" s="56">
        <v>45799</v>
      </c>
      <c r="C700" s="22" t="s">
        <v>349</v>
      </c>
      <c r="D700" s="22" t="s">
        <v>17</v>
      </c>
      <c r="E700" s="55">
        <v>182</v>
      </c>
      <c r="F700" s="56">
        <v>45799</v>
      </c>
      <c r="G700" s="77">
        <v>45981</v>
      </c>
      <c r="H700" s="57">
        <v>25000000000</v>
      </c>
      <c r="I700" s="58">
        <v>3.5000000000000004</v>
      </c>
      <c r="J700" s="145">
        <v>25000000000</v>
      </c>
      <c r="K700" s="58">
        <v>3.5000000000000004</v>
      </c>
      <c r="L700" s="58">
        <v>3.5000000000000004</v>
      </c>
      <c r="M700" s="58">
        <v>3.5000000000000004</v>
      </c>
      <c r="N700" s="57">
        <v>25000000000</v>
      </c>
    </row>
    <row r="701" spans="1:14" x14ac:dyDescent="0.25">
      <c r="A701" s="22" t="s">
        <v>320</v>
      </c>
      <c r="B701" s="56">
        <v>45806</v>
      </c>
      <c r="C701" s="22" t="s">
        <v>349</v>
      </c>
      <c r="D701" s="22" t="s">
        <v>17</v>
      </c>
      <c r="E701" s="55">
        <v>7</v>
      </c>
      <c r="F701" s="56">
        <v>45806</v>
      </c>
      <c r="G701" s="77">
        <v>45813</v>
      </c>
      <c r="H701" s="57">
        <v>250000000000</v>
      </c>
      <c r="I701" s="64">
        <v>3</v>
      </c>
      <c r="J701" s="146"/>
      <c r="K701" s="64"/>
      <c r="L701" s="64"/>
      <c r="M701" s="64"/>
      <c r="N701" s="63"/>
    </row>
    <row r="702" spans="1:14" x14ac:dyDescent="0.25">
      <c r="A702" s="22" t="s">
        <v>320</v>
      </c>
      <c r="B702" s="56">
        <v>45806</v>
      </c>
      <c r="C702" s="22" t="s">
        <v>349</v>
      </c>
      <c r="D702" s="22" t="s">
        <v>17</v>
      </c>
      <c r="E702" s="55">
        <v>91</v>
      </c>
      <c r="F702" s="56">
        <v>45806</v>
      </c>
      <c r="G702" s="77">
        <v>45897</v>
      </c>
      <c r="H702" s="57">
        <v>50000000000</v>
      </c>
      <c r="I702" s="58">
        <v>3.25</v>
      </c>
      <c r="J702" s="145">
        <v>40000000000</v>
      </c>
      <c r="K702" s="58">
        <v>3.25</v>
      </c>
      <c r="L702" s="58">
        <v>3.25</v>
      </c>
      <c r="M702" s="58">
        <v>3.25</v>
      </c>
      <c r="N702" s="57">
        <v>40000000000</v>
      </c>
    </row>
    <row r="703" spans="1:14" x14ac:dyDescent="0.25">
      <c r="A703" s="22" t="s">
        <v>320</v>
      </c>
      <c r="B703" s="56">
        <v>45806</v>
      </c>
      <c r="C703" s="22" t="s">
        <v>349</v>
      </c>
      <c r="D703" s="22" t="s">
        <v>17</v>
      </c>
      <c r="E703" s="55">
        <v>182</v>
      </c>
      <c r="F703" s="56">
        <v>45806</v>
      </c>
      <c r="G703" s="77">
        <v>45988</v>
      </c>
      <c r="H703" s="57">
        <v>25000000000</v>
      </c>
      <c r="I703" s="58">
        <v>3.5000000000000004</v>
      </c>
      <c r="J703" s="145">
        <v>20000000000</v>
      </c>
      <c r="K703" s="58">
        <v>3.5000000000000004</v>
      </c>
      <c r="L703" s="58">
        <v>3.5000000000000004</v>
      </c>
      <c r="M703" s="58">
        <v>3.5000000000000004</v>
      </c>
      <c r="N703" s="57">
        <v>20000000000</v>
      </c>
    </row>
    <row r="704" spans="1:14" x14ac:dyDescent="0.25">
      <c r="A704" s="22" t="s">
        <v>321</v>
      </c>
      <c r="B704" s="56">
        <v>45813</v>
      </c>
      <c r="C704" s="22" t="s">
        <v>349</v>
      </c>
      <c r="D704" s="22" t="s">
        <v>17</v>
      </c>
      <c r="E704" s="55">
        <v>7</v>
      </c>
      <c r="F704" s="56">
        <v>45813</v>
      </c>
      <c r="G704" s="77">
        <v>45820</v>
      </c>
      <c r="H704" s="57">
        <v>250000000000</v>
      </c>
      <c r="I704" s="64">
        <v>3</v>
      </c>
      <c r="J704" s="146"/>
      <c r="K704" s="63"/>
      <c r="L704" s="63"/>
      <c r="M704" s="63"/>
      <c r="N704" s="63"/>
    </row>
    <row r="705" spans="1:14" x14ac:dyDescent="0.25">
      <c r="A705" s="22" t="s">
        <v>321</v>
      </c>
      <c r="B705" s="56">
        <v>45813</v>
      </c>
      <c r="C705" s="22" t="s">
        <v>349</v>
      </c>
      <c r="D705" s="22" t="s">
        <v>17</v>
      </c>
      <c r="E705" s="55">
        <v>91</v>
      </c>
      <c r="F705" s="56">
        <v>45813</v>
      </c>
      <c r="G705" s="77">
        <v>45904</v>
      </c>
      <c r="H705" s="57">
        <v>50000000000</v>
      </c>
      <c r="I705" s="58">
        <v>3.25</v>
      </c>
      <c r="J705" s="145">
        <v>50000000000</v>
      </c>
      <c r="K705" s="58">
        <v>3.25</v>
      </c>
      <c r="L705" s="58">
        <v>3.25</v>
      </c>
      <c r="M705" s="58">
        <v>3.25</v>
      </c>
      <c r="N705" s="57">
        <v>50000000000</v>
      </c>
    </row>
    <row r="706" spans="1:14" x14ac:dyDescent="0.25">
      <c r="A706" s="22" t="s">
        <v>321</v>
      </c>
      <c r="B706" s="56">
        <v>45813</v>
      </c>
      <c r="C706" s="22" t="s">
        <v>349</v>
      </c>
      <c r="D706" s="22" t="s">
        <v>17</v>
      </c>
      <c r="E706" s="55">
        <v>182</v>
      </c>
      <c r="F706" s="56">
        <v>45813</v>
      </c>
      <c r="G706" s="77">
        <v>45995</v>
      </c>
      <c r="H706" s="57">
        <v>25000000000</v>
      </c>
      <c r="I706" s="58">
        <v>3.5000000000000004</v>
      </c>
      <c r="J706" s="145">
        <v>25000000000</v>
      </c>
      <c r="K706" s="58">
        <v>3.5000000000000004</v>
      </c>
      <c r="L706" s="58">
        <v>3.5000000000000004</v>
      </c>
      <c r="M706" s="58">
        <v>3.5000000000000004</v>
      </c>
      <c r="N706" s="57">
        <v>25000000000</v>
      </c>
    </row>
    <row r="707" spans="1:14" x14ac:dyDescent="0.25">
      <c r="A707" s="22" t="s">
        <v>322</v>
      </c>
      <c r="B707" s="56">
        <v>45820</v>
      </c>
      <c r="C707" s="22" t="s">
        <v>349</v>
      </c>
      <c r="D707" s="22" t="s">
        <v>17</v>
      </c>
      <c r="E707" s="55">
        <v>7</v>
      </c>
      <c r="F707" s="56">
        <v>45820</v>
      </c>
      <c r="G707" s="77">
        <v>45827</v>
      </c>
      <c r="H707" s="57">
        <v>250000000000</v>
      </c>
      <c r="I707" s="64">
        <v>3</v>
      </c>
      <c r="J707" s="146"/>
      <c r="K707" s="63"/>
      <c r="L707" s="63"/>
      <c r="M707" s="63"/>
      <c r="N707" s="63"/>
    </row>
    <row r="708" spans="1:14" x14ac:dyDescent="0.25">
      <c r="A708" s="22" t="s">
        <v>322</v>
      </c>
      <c r="B708" s="56">
        <v>45820</v>
      </c>
      <c r="C708" s="22" t="s">
        <v>349</v>
      </c>
      <c r="D708" s="22" t="s">
        <v>17</v>
      </c>
      <c r="E708" s="55">
        <v>91</v>
      </c>
      <c r="F708" s="56">
        <v>45820</v>
      </c>
      <c r="G708" s="77">
        <v>45911</v>
      </c>
      <c r="H708" s="57">
        <v>50000000000</v>
      </c>
      <c r="I708" s="58">
        <v>3.25</v>
      </c>
      <c r="J708" s="145">
        <v>50000000000</v>
      </c>
      <c r="K708" s="58">
        <v>3.25</v>
      </c>
      <c r="L708" s="58">
        <v>3.25</v>
      </c>
      <c r="M708" s="58">
        <v>3.25</v>
      </c>
      <c r="N708" s="57">
        <v>50000000000</v>
      </c>
    </row>
    <row r="709" spans="1:14" x14ac:dyDescent="0.25">
      <c r="A709" s="22" t="s">
        <v>322</v>
      </c>
      <c r="B709" s="56">
        <v>45820</v>
      </c>
      <c r="C709" s="22" t="s">
        <v>349</v>
      </c>
      <c r="D709" s="22" t="s">
        <v>17</v>
      </c>
      <c r="E709" s="55">
        <v>182</v>
      </c>
      <c r="F709" s="56">
        <v>45820</v>
      </c>
      <c r="G709" s="77">
        <v>46002</v>
      </c>
      <c r="H709" s="57">
        <v>25000000000</v>
      </c>
      <c r="I709" s="58">
        <v>3.5000000000000004</v>
      </c>
      <c r="J709" s="145">
        <v>25000000000</v>
      </c>
      <c r="K709" s="58">
        <v>3.5000000000000004</v>
      </c>
      <c r="L709" s="58">
        <v>3.5000000000000004</v>
      </c>
      <c r="M709" s="58">
        <v>3.5000000000000004</v>
      </c>
      <c r="N709" s="57">
        <v>25000000000</v>
      </c>
    </row>
    <row r="710" spans="1:14" x14ac:dyDescent="0.25">
      <c r="A710" s="22" t="s">
        <v>323</v>
      </c>
      <c r="B710" s="56">
        <v>45827</v>
      </c>
      <c r="C710" s="22" t="s">
        <v>349</v>
      </c>
      <c r="D710" s="22" t="s">
        <v>17</v>
      </c>
      <c r="E710" s="55">
        <v>7</v>
      </c>
      <c r="F710" s="56">
        <v>45827</v>
      </c>
      <c r="G710" s="77">
        <v>45834</v>
      </c>
      <c r="H710" s="57">
        <v>250000000000</v>
      </c>
      <c r="I710" s="64">
        <v>3</v>
      </c>
      <c r="J710" s="146"/>
      <c r="K710" s="63"/>
      <c r="L710" s="63"/>
      <c r="M710" s="63"/>
      <c r="N710" s="63"/>
    </row>
    <row r="711" spans="1:14" x14ac:dyDescent="0.25">
      <c r="A711" s="22" t="s">
        <v>323</v>
      </c>
      <c r="B711" s="56">
        <v>45827</v>
      </c>
      <c r="C711" s="22" t="s">
        <v>349</v>
      </c>
      <c r="D711" s="22" t="s">
        <v>17</v>
      </c>
      <c r="E711" s="55">
        <v>91</v>
      </c>
      <c r="F711" s="56">
        <v>45827</v>
      </c>
      <c r="G711" s="77">
        <v>45918</v>
      </c>
      <c r="H711" s="57">
        <v>70000000000</v>
      </c>
      <c r="I711" s="58">
        <v>3.25</v>
      </c>
      <c r="J711" s="145">
        <v>50000000000</v>
      </c>
      <c r="K711" s="58">
        <v>3.25</v>
      </c>
      <c r="L711" s="58">
        <v>3.26</v>
      </c>
      <c r="M711" s="58">
        <v>3.25</v>
      </c>
      <c r="N711" s="57">
        <v>50000000000</v>
      </c>
    </row>
    <row r="712" spans="1:14" x14ac:dyDescent="0.25">
      <c r="A712" s="22" t="s">
        <v>323</v>
      </c>
      <c r="B712" s="56">
        <v>45827</v>
      </c>
      <c r="C712" s="22" t="s">
        <v>349</v>
      </c>
      <c r="D712" s="22" t="s">
        <v>17</v>
      </c>
      <c r="E712" s="55">
        <v>182</v>
      </c>
      <c r="F712" s="56">
        <v>45827</v>
      </c>
      <c r="G712" s="77">
        <v>46009</v>
      </c>
      <c r="H712" s="57">
        <v>25000000000</v>
      </c>
      <c r="I712" s="58">
        <v>3.5000000000000004</v>
      </c>
      <c r="J712" s="145">
        <v>25000000000</v>
      </c>
      <c r="K712" s="58">
        <v>3.5000000000000004</v>
      </c>
      <c r="L712" s="58">
        <v>3.5000000000000004</v>
      </c>
      <c r="M712" s="58">
        <v>3.5000000000000004</v>
      </c>
      <c r="N712" s="57">
        <v>25000000000</v>
      </c>
    </row>
    <row r="713" spans="1:14" x14ac:dyDescent="0.25">
      <c r="A713" s="22" t="s">
        <v>324</v>
      </c>
      <c r="B713" s="56">
        <v>45834</v>
      </c>
      <c r="C713" s="22" t="s">
        <v>349</v>
      </c>
      <c r="D713" s="22" t="s">
        <v>17</v>
      </c>
      <c r="E713" s="55">
        <v>7</v>
      </c>
      <c r="F713" s="56">
        <v>45834</v>
      </c>
      <c r="G713" s="77">
        <v>45841</v>
      </c>
      <c r="H713" s="57">
        <v>250000000000</v>
      </c>
      <c r="I713" s="64">
        <v>3</v>
      </c>
      <c r="J713" s="146"/>
      <c r="K713" s="63"/>
      <c r="L713" s="63"/>
      <c r="M713" s="63"/>
      <c r="N713" s="63"/>
    </row>
    <row r="714" spans="1:14" x14ac:dyDescent="0.25">
      <c r="A714" s="22" t="s">
        <v>324</v>
      </c>
      <c r="B714" s="56">
        <v>45834</v>
      </c>
      <c r="C714" s="22" t="s">
        <v>349</v>
      </c>
      <c r="D714" s="22" t="s">
        <v>17</v>
      </c>
      <c r="E714" s="55">
        <v>91</v>
      </c>
      <c r="F714" s="56">
        <v>45834</v>
      </c>
      <c r="G714" s="77">
        <v>45925</v>
      </c>
      <c r="H714" s="57">
        <v>50000000000</v>
      </c>
      <c r="I714" s="58">
        <v>3.25</v>
      </c>
      <c r="J714" s="145">
        <v>50000000000</v>
      </c>
      <c r="K714" s="58">
        <v>3.25</v>
      </c>
      <c r="L714" s="58">
        <v>3.25</v>
      </c>
      <c r="M714" s="58">
        <v>3.25</v>
      </c>
      <c r="N714" s="57">
        <v>50000000000</v>
      </c>
    </row>
    <row r="715" spans="1:14" x14ac:dyDescent="0.25">
      <c r="A715" s="22" t="s">
        <v>324</v>
      </c>
      <c r="B715" s="56">
        <v>45834</v>
      </c>
      <c r="C715" s="22" t="s">
        <v>349</v>
      </c>
      <c r="D715" s="22" t="s">
        <v>17</v>
      </c>
      <c r="E715" s="55">
        <v>182</v>
      </c>
      <c r="F715" s="56">
        <v>45834</v>
      </c>
      <c r="G715" s="77">
        <v>46016</v>
      </c>
      <c r="H715" s="57">
        <v>25000000000</v>
      </c>
      <c r="I715" s="58">
        <v>3.5000000000000004</v>
      </c>
      <c r="J715" s="145">
        <v>25000000000</v>
      </c>
      <c r="K715" s="58">
        <v>3.5000000000000004</v>
      </c>
      <c r="L715" s="58">
        <v>3.5000000000000004</v>
      </c>
      <c r="M715" s="58">
        <v>3.5000000000000004</v>
      </c>
      <c r="N715" s="57">
        <v>25000000000</v>
      </c>
    </row>
    <row r="716" spans="1:14" x14ac:dyDescent="0.25">
      <c r="A716" s="22" t="s">
        <v>325</v>
      </c>
      <c r="B716" s="56">
        <v>45841</v>
      </c>
      <c r="C716" s="22" t="s">
        <v>349</v>
      </c>
      <c r="D716" s="22" t="s">
        <v>17</v>
      </c>
      <c r="E716" s="55">
        <v>7</v>
      </c>
      <c r="F716" s="56">
        <v>45841</v>
      </c>
      <c r="G716" s="77">
        <v>45848</v>
      </c>
      <c r="H716" s="57">
        <v>250000000000</v>
      </c>
      <c r="I716" s="64">
        <v>3</v>
      </c>
      <c r="J716" s="146"/>
      <c r="K716" s="63"/>
      <c r="L716" s="63"/>
      <c r="M716" s="63"/>
      <c r="N716" s="63"/>
    </row>
    <row r="717" spans="1:14" x14ac:dyDescent="0.25">
      <c r="A717" s="22" t="s">
        <v>325</v>
      </c>
      <c r="B717" s="56">
        <v>45841</v>
      </c>
      <c r="C717" s="22" t="s">
        <v>349</v>
      </c>
      <c r="D717" s="22" t="s">
        <v>17</v>
      </c>
      <c r="E717" s="55">
        <v>91</v>
      </c>
      <c r="F717" s="56">
        <v>45841</v>
      </c>
      <c r="G717" s="77">
        <v>45932</v>
      </c>
      <c r="H717" s="57">
        <v>50000000000</v>
      </c>
      <c r="I717" s="58">
        <v>3.25</v>
      </c>
      <c r="J717" s="145">
        <v>10000000000</v>
      </c>
      <c r="K717" s="58">
        <v>3.25</v>
      </c>
      <c r="L717" s="58">
        <v>3.25</v>
      </c>
      <c r="M717" s="58">
        <v>3.25</v>
      </c>
      <c r="N717" s="57">
        <v>10000000000</v>
      </c>
    </row>
    <row r="718" spans="1:14" x14ac:dyDescent="0.25">
      <c r="A718" s="22" t="s">
        <v>325</v>
      </c>
      <c r="B718" s="56">
        <v>45841</v>
      </c>
      <c r="C718" s="22" t="s">
        <v>349</v>
      </c>
      <c r="D718" s="22" t="s">
        <v>17</v>
      </c>
      <c r="E718" s="55">
        <v>182</v>
      </c>
      <c r="F718" s="56">
        <v>45841</v>
      </c>
      <c r="G718" s="77">
        <v>46023</v>
      </c>
      <c r="H718" s="57">
        <v>25000000000</v>
      </c>
      <c r="I718" s="58">
        <v>3.5000000000000004</v>
      </c>
      <c r="J718" s="145">
        <v>20000000000</v>
      </c>
      <c r="K718" s="58">
        <v>3.5000000000000004</v>
      </c>
      <c r="L718" s="58">
        <v>3.5000000000000004</v>
      </c>
      <c r="M718" s="58">
        <v>3.5000000000000004</v>
      </c>
      <c r="N718" s="57">
        <v>20000000000</v>
      </c>
    </row>
    <row r="719" spans="1:14" x14ac:dyDescent="0.25">
      <c r="A719" s="22" t="s">
        <v>326</v>
      </c>
      <c r="B719" s="56">
        <v>45848</v>
      </c>
      <c r="C719" s="22" t="s">
        <v>349</v>
      </c>
      <c r="D719" s="22" t="s">
        <v>17</v>
      </c>
      <c r="E719" s="55">
        <v>7</v>
      </c>
      <c r="F719" s="56">
        <v>45848</v>
      </c>
      <c r="G719" s="77">
        <v>45855</v>
      </c>
      <c r="H719" s="57">
        <v>250000000000</v>
      </c>
      <c r="I719" s="64">
        <v>3</v>
      </c>
      <c r="J719" s="146"/>
      <c r="K719" s="63"/>
      <c r="L719" s="63"/>
      <c r="M719" s="63"/>
      <c r="N719" s="63"/>
    </row>
    <row r="720" spans="1:14" x14ac:dyDescent="0.25">
      <c r="A720" s="22" t="s">
        <v>326</v>
      </c>
      <c r="B720" s="56">
        <v>45848</v>
      </c>
      <c r="C720" s="22" t="s">
        <v>349</v>
      </c>
      <c r="D720" s="22" t="s">
        <v>17</v>
      </c>
      <c r="E720" s="55">
        <v>91</v>
      </c>
      <c r="F720" s="56">
        <v>45848</v>
      </c>
      <c r="G720" s="77">
        <v>45939</v>
      </c>
      <c r="H720" s="57">
        <v>50000000000</v>
      </c>
      <c r="I720" s="58">
        <v>3.25</v>
      </c>
      <c r="J720" s="145">
        <v>20000000000</v>
      </c>
      <c r="K720" s="58">
        <v>3.25</v>
      </c>
      <c r="L720" s="58">
        <v>3.25</v>
      </c>
      <c r="M720" s="58">
        <v>3.25</v>
      </c>
      <c r="N720" s="57">
        <v>20000000000</v>
      </c>
    </row>
    <row r="721" spans="1:14" x14ac:dyDescent="0.25">
      <c r="A721" s="22" t="s">
        <v>326</v>
      </c>
      <c r="B721" s="56">
        <v>45848</v>
      </c>
      <c r="C721" s="22" t="s">
        <v>349</v>
      </c>
      <c r="D721" s="22" t="s">
        <v>17</v>
      </c>
      <c r="E721" s="55">
        <v>182</v>
      </c>
      <c r="F721" s="56">
        <v>45848</v>
      </c>
      <c r="G721" s="77">
        <v>46030</v>
      </c>
      <c r="H721" s="57">
        <v>25000000000</v>
      </c>
      <c r="I721" s="58">
        <v>3.5000000000000004</v>
      </c>
      <c r="J721" s="145">
        <v>20000000000</v>
      </c>
      <c r="K721" s="58">
        <v>3.5000000000000004</v>
      </c>
      <c r="L721" s="58">
        <v>3.5000000000000004</v>
      </c>
      <c r="M721" s="58">
        <v>3.5000000000000004</v>
      </c>
      <c r="N721" s="57">
        <v>20000000000</v>
      </c>
    </row>
    <row r="722" spans="1:14" x14ac:dyDescent="0.25">
      <c r="A722" s="22" t="s">
        <v>327</v>
      </c>
      <c r="B722" s="56">
        <v>45855</v>
      </c>
      <c r="C722" s="22" t="s">
        <v>349</v>
      </c>
      <c r="D722" s="22" t="s">
        <v>17</v>
      </c>
      <c r="E722" s="55">
        <v>7</v>
      </c>
      <c r="F722" s="56">
        <v>45855</v>
      </c>
      <c r="G722" s="77">
        <v>45862</v>
      </c>
      <c r="H722" s="57">
        <v>250000000000</v>
      </c>
      <c r="I722" s="64">
        <v>3</v>
      </c>
      <c r="J722" s="146"/>
      <c r="K722" s="63"/>
      <c r="L722" s="63"/>
      <c r="M722" s="63"/>
      <c r="N722" s="63"/>
    </row>
    <row r="723" spans="1:14" x14ac:dyDescent="0.25">
      <c r="A723" s="22" t="s">
        <v>327</v>
      </c>
      <c r="B723" s="56">
        <v>45855</v>
      </c>
      <c r="C723" s="22" t="s">
        <v>349</v>
      </c>
      <c r="D723" s="22" t="s">
        <v>17</v>
      </c>
      <c r="E723" s="55">
        <v>91</v>
      </c>
      <c r="F723" s="56">
        <v>45855</v>
      </c>
      <c r="G723" s="77">
        <v>45946</v>
      </c>
      <c r="H723" s="57">
        <v>50000000000</v>
      </c>
      <c r="I723" s="58">
        <v>3.25</v>
      </c>
      <c r="J723" s="145">
        <v>10000000000</v>
      </c>
      <c r="K723" s="58">
        <v>3.25</v>
      </c>
      <c r="L723" s="58">
        <v>3.25</v>
      </c>
      <c r="M723" s="58">
        <v>3.25</v>
      </c>
      <c r="N723" s="57">
        <v>10000000000</v>
      </c>
    </row>
    <row r="724" spans="1:14" x14ac:dyDescent="0.25">
      <c r="A724" s="22" t="s">
        <v>327</v>
      </c>
      <c r="B724" s="56">
        <v>45855</v>
      </c>
      <c r="C724" s="22" t="s">
        <v>349</v>
      </c>
      <c r="D724" s="22" t="s">
        <v>17</v>
      </c>
      <c r="E724" s="55">
        <v>182</v>
      </c>
      <c r="F724" s="56">
        <v>45855</v>
      </c>
      <c r="G724" s="77">
        <v>46037</v>
      </c>
      <c r="H724" s="57">
        <v>25000000000</v>
      </c>
      <c r="I724" s="58">
        <v>3.5000000000000004</v>
      </c>
      <c r="J724" s="145">
        <v>20000000000</v>
      </c>
      <c r="K724" s="58">
        <v>3.5000000000000004</v>
      </c>
      <c r="L724" s="58">
        <v>3.5000000000000004</v>
      </c>
      <c r="M724" s="58">
        <v>3.5000000000000004</v>
      </c>
      <c r="N724" s="57">
        <v>20000000000</v>
      </c>
    </row>
    <row r="725" spans="1:14" x14ac:dyDescent="0.25">
      <c r="A725" s="22" t="s">
        <v>328</v>
      </c>
      <c r="B725" s="56">
        <v>45862</v>
      </c>
      <c r="C725" s="22" t="s">
        <v>349</v>
      </c>
      <c r="D725" s="22" t="s">
        <v>17</v>
      </c>
      <c r="E725" s="55">
        <v>7</v>
      </c>
      <c r="F725" s="56">
        <v>45862</v>
      </c>
      <c r="G725" s="77">
        <v>45869</v>
      </c>
      <c r="H725" s="57">
        <v>250000000000</v>
      </c>
      <c r="I725" s="64">
        <v>2.75</v>
      </c>
      <c r="J725" s="146"/>
      <c r="K725" s="63"/>
      <c r="L725" s="63"/>
      <c r="M725" s="63"/>
      <c r="N725" s="63"/>
    </row>
    <row r="726" spans="1:14" x14ac:dyDescent="0.25">
      <c r="A726" s="22" t="s">
        <v>328</v>
      </c>
      <c r="B726" s="56">
        <v>45862</v>
      </c>
      <c r="C726" s="22" t="s">
        <v>349</v>
      </c>
      <c r="D726" s="22" t="s">
        <v>17</v>
      </c>
      <c r="E726" s="55">
        <v>91</v>
      </c>
      <c r="F726" s="56">
        <v>45862</v>
      </c>
      <c r="G726" s="77">
        <v>45953</v>
      </c>
      <c r="H726" s="57">
        <v>50000000000</v>
      </c>
      <c r="I726" s="58">
        <v>3.25</v>
      </c>
      <c r="J726" s="145">
        <v>50000000000</v>
      </c>
      <c r="K726" s="58">
        <v>3.25</v>
      </c>
      <c r="L726" s="58">
        <v>3.25</v>
      </c>
      <c r="M726" s="58">
        <v>3.25</v>
      </c>
      <c r="N726" s="57">
        <v>50000000000</v>
      </c>
    </row>
    <row r="727" spans="1:14" x14ac:dyDescent="0.25">
      <c r="A727" s="22" t="s">
        <v>328</v>
      </c>
      <c r="B727" s="56">
        <v>45862</v>
      </c>
      <c r="C727" s="22" t="s">
        <v>349</v>
      </c>
      <c r="D727" s="22" t="s">
        <v>17</v>
      </c>
      <c r="E727" s="55">
        <v>182</v>
      </c>
      <c r="F727" s="56">
        <v>45862</v>
      </c>
      <c r="G727" s="77">
        <v>46044</v>
      </c>
      <c r="H727" s="57">
        <v>25000000000</v>
      </c>
      <c r="I727" s="58">
        <v>3.5000000000000004</v>
      </c>
      <c r="J727" s="145">
        <v>25000000000</v>
      </c>
      <c r="K727" s="58">
        <v>3.5000000000000004</v>
      </c>
      <c r="L727" s="58">
        <v>3.5000000000000004</v>
      </c>
      <c r="M727" s="58">
        <v>3.5000000000000004</v>
      </c>
      <c r="N727" s="57">
        <v>25000000000</v>
      </c>
    </row>
    <row r="728" spans="1:14" x14ac:dyDescent="0.25">
      <c r="A728" s="22" t="s">
        <v>329</v>
      </c>
      <c r="B728" s="56">
        <v>45869</v>
      </c>
      <c r="C728" s="22" t="s">
        <v>349</v>
      </c>
      <c r="D728" s="22" t="s">
        <v>17</v>
      </c>
      <c r="E728" s="55">
        <v>7</v>
      </c>
      <c r="F728" s="56">
        <v>45869</v>
      </c>
      <c r="G728" s="77">
        <v>45876</v>
      </c>
      <c r="H728" s="57">
        <v>250000000000</v>
      </c>
      <c r="I728" s="64">
        <v>2.75</v>
      </c>
      <c r="J728" s="146"/>
      <c r="K728" s="63"/>
      <c r="L728" s="63"/>
      <c r="M728" s="63"/>
      <c r="N728" s="63"/>
    </row>
    <row r="729" spans="1:14" x14ac:dyDescent="0.25">
      <c r="A729" s="22" t="s">
        <v>329</v>
      </c>
      <c r="B729" s="56">
        <v>45869</v>
      </c>
      <c r="C729" s="22" t="s">
        <v>349</v>
      </c>
      <c r="D729" s="22" t="s">
        <v>17</v>
      </c>
      <c r="E729" s="55">
        <v>91</v>
      </c>
      <c r="F729" s="56">
        <v>45869</v>
      </c>
      <c r="G729" s="77">
        <v>45960</v>
      </c>
      <c r="H729" s="57">
        <v>100000000000</v>
      </c>
      <c r="I729" s="58">
        <v>3.25</v>
      </c>
      <c r="J729" s="145">
        <v>25000000000</v>
      </c>
      <c r="K729" s="58">
        <v>3.25</v>
      </c>
      <c r="L729" s="58">
        <v>3.25</v>
      </c>
      <c r="M729" s="58">
        <v>3.25</v>
      </c>
      <c r="N729" s="57">
        <v>25000000000</v>
      </c>
    </row>
    <row r="730" spans="1:14" x14ac:dyDescent="0.25">
      <c r="A730" s="22" t="s">
        <v>329</v>
      </c>
      <c r="B730" s="56">
        <v>45869</v>
      </c>
      <c r="C730" s="22" t="s">
        <v>349</v>
      </c>
      <c r="D730" s="22" t="s">
        <v>17</v>
      </c>
      <c r="E730" s="55">
        <v>182</v>
      </c>
      <c r="F730" s="56">
        <v>45869</v>
      </c>
      <c r="G730" s="77">
        <v>46051</v>
      </c>
      <c r="H730" s="57">
        <v>25000000000</v>
      </c>
      <c r="I730" s="58">
        <v>3.5000000000000004</v>
      </c>
      <c r="J730" s="145">
        <v>25000000000</v>
      </c>
      <c r="K730" s="58">
        <v>3.5000000000000004</v>
      </c>
      <c r="L730" s="58">
        <v>3.5000000000000004</v>
      </c>
      <c r="M730" s="58">
        <v>3.5000000000000004</v>
      </c>
      <c r="N730" s="57">
        <v>25000000000</v>
      </c>
    </row>
    <row r="731" spans="1:14" x14ac:dyDescent="0.25">
      <c r="A731" s="22" t="s">
        <v>330</v>
      </c>
      <c r="B731" s="56">
        <v>45876</v>
      </c>
      <c r="C731" s="22" t="s">
        <v>349</v>
      </c>
      <c r="D731" s="22" t="s">
        <v>17</v>
      </c>
      <c r="E731" s="55">
        <v>7</v>
      </c>
      <c r="F731" s="56">
        <v>45876</v>
      </c>
      <c r="G731" s="77">
        <v>45883</v>
      </c>
      <c r="H731" s="57">
        <v>250000000000</v>
      </c>
      <c r="I731" s="64">
        <v>2.75</v>
      </c>
      <c r="J731" s="146"/>
      <c r="K731" s="63"/>
      <c r="L731" s="63"/>
      <c r="M731" s="63"/>
      <c r="N731" s="63"/>
    </row>
    <row r="732" spans="1:14" x14ac:dyDescent="0.25">
      <c r="A732" s="22" t="s">
        <v>330</v>
      </c>
      <c r="B732" s="56">
        <v>45876</v>
      </c>
      <c r="C732" s="22" t="s">
        <v>349</v>
      </c>
      <c r="D732" s="22" t="s">
        <v>17</v>
      </c>
      <c r="E732" s="55">
        <v>91</v>
      </c>
      <c r="F732" s="56">
        <v>45876</v>
      </c>
      <c r="G732" s="77">
        <v>45967</v>
      </c>
      <c r="H732" s="57">
        <v>100000000000</v>
      </c>
      <c r="I732" s="58">
        <v>3.25</v>
      </c>
      <c r="J732" s="145">
        <v>75000000000</v>
      </c>
      <c r="K732" s="58">
        <v>3.25</v>
      </c>
      <c r="L732" s="58">
        <v>3.25</v>
      </c>
      <c r="M732" s="58">
        <v>3.25</v>
      </c>
      <c r="N732" s="57">
        <v>75000000000</v>
      </c>
    </row>
    <row r="733" spans="1:14" x14ac:dyDescent="0.25">
      <c r="A733" s="22" t="s">
        <v>330</v>
      </c>
      <c r="B733" s="56">
        <v>45876</v>
      </c>
      <c r="C733" s="22" t="s">
        <v>349</v>
      </c>
      <c r="D733" s="22" t="s">
        <v>17</v>
      </c>
      <c r="E733" s="55">
        <v>182</v>
      </c>
      <c r="F733" s="56">
        <v>45876</v>
      </c>
      <c r="G733" s="77">
        <v>46058</v>
      </c>
      <c r="H733" s="57">
        <v>25000000000</v>
      </c>
      <c r="I733" s="58">
        <v>3.5000000000000004</v>
      </c>
      <c r="J733" s="145">
        <v>25000000000</v>
      </c>
      <c r="K733" s="58">
        <v>3.5000000000000004</v>
      </c>
      <c r="L733" s="58">
        <v>3.5000000000000004</v>
      </c>
      <c r="M733" s="58">
        <v>3.5000000000000004</v>
      </c>
      <c r="N733" s="57">
        <v>25000000000</v>
      </c>
    </row>
    <row r="734" spans="1:14" x14ac:dyDescent="0.25">
      <c r="A734" s="22" t="s">
        <v>331</v>
      </c>
      <c r="B734" s="56">
        <v>45883</v>
      </c>
      <c r="C734" s="22" t="s">
        <v>349</v>
      </c>
      <c r="D734" s="22" t="s">
        <v>17</v>
      </c>
      <c r="E734" s="55">
        <v>7</v>
      </c>
      <c r="F734" s="56">
        <v>45883</v>
      </c>
      <c r="G734" s="77">
        <v>45890</v>
      </c>
      <c r="H734" s="57">
        <v>250000000000</v>
      </c>
      <c r="I734" s="64">
        <v>2.75</v>
      </c>
      <c r="J734" s="146"/>
      <c r="K734" s="63"/>
      <c r="L734" s="63"/>
      <c r="M734" s="63"/>
      <c r="N734" s="63"/>
    </row>
    <row r="735" spans="1:14" x14ac:dyDescent="0.25">
      <c r="A735" s="22" t="s">
        <v>331</v>
      </c>
      <c r="B735" s="56">
        <v>45883</v>
      </c>
      <c r="C735" s="22" t="s">
        <v>349</v>
      </c>
      <c r="D735" s="22" t="s">
        <v>17</v>
      </c>
      <c r="E735" s="55">
        <v>91</v>
      </c>
      <c r="F735" s="56">
        <v>45883</v>
      </c>
      <c r="G735" s="77">
        <v>45974</v>
      </c>
      <c r="H735" s="57">
        <v>100000000000</v>
      </c>
      <c r="I735" s="58">
        <v>3.25</v>
      </c>
      <c r="J735" s="145">
        <v>25000000000</v>
      </c>
      <c r="K735" s="58">
        <v>3.25</v>
      </c>
      <c r="L735" s="58">
        <v>3.25</v>
      </c>
      <c r="M735" s="58">
        <v>3.25</v>
      </c>
      <c r="N735" s="57">
        <v>25000000000</v>
      </c>
    </row>
    <row r="736" spans="1:14" x14ac:dyDescent="0.25">
      <c r="A736" s="22" t="s">
        <v>331</v>
      </c>
      <c r="B736" s="56">
        <v>45883</v>
      </c>
      <c r="C736" s="22" t="s">
        <v>349</v>
      </c>
      <c r="D736" s="22" t="s">
        <v>17</v>
      </c>
      <c r="E736" s="55">
        <v>182</v>
      </c>
      <c r="F736" s="56">
        <v>45883</v>
      </c>
      <c r="G736" s="77">
        <v>46065</v>
      </c>
      <c r="H736" s="57">
        <v>25000000000</v>
      </c>
      <c r="I736" s="58">
        <v>3.5000000000000004</v>
      </c>
      <c r="J736" s="145">
        <v>25000000000</v>
      </c>
      <c r="K736" s="58">
        <v>3.5000000000000004</v>
      </c>
      <c r="L736" s="58">
        <v>3.5000000000000004</v>
      </c>
      <c r="M736" s="58">
        <v>3.5000000000000004</v>
      </c>
      <c r="N736" s="57">
        <v>25000000000</v>
      </c>
    </row>
    <row r="737" spans="1:14" x14ac:dyDescent="0.25">
      <c r="A737" s="22" t="s">
        <v>332</v>
      </c>
      <c r="B737" s="56">
        <v>45890</v>
      </c>
      <c r="C737" s="22" t="s">
        <v>349</v>
      </c>
      <c r="D737" s="22" t="s">
        <v>17</v>
      </c>
      <c r="E737" s="55">
        <v>7</v>
      </c>
      <c r="F737" s="56">
        <v>45890</v>
      </c>
      <c r="G737" s="77">
        <v>45897</v>
      </c>
      <c r="H737" s="57">
        <v>250000000000</v>
      </c>
      <c r="I737" s="64">
        <v>2.75</v>
      </c>
      <c r="J737" s="146"/>
      <c r="K737" s="63"/>
      <c r="L737" s="63"/>
      <c r="M737" s="63"/>
      <c r="N737" s="63"/>
    </row>
    <row r="738" spans="1:14" x14ac:dyDescent="0.25">
      <c r="A738" s="22" t="s">
        <v>332</v>
      </c>
      <c r="B738" s="56">
        <v>45890</v>
      </c>
      <c r="C738" s="22" t="s">
        <v>349</v>
      </c>
      <c r="D738" s="22" t="s">
        <v>17</v>
      </c>
      <c r="E738" s="55">
        <v>91</v>
      </c>
      <c r="F738" s="56">
        <v>45890</v>
      </c>
      <c r="G738" s="77">
        <v>45981</v>
      </c>
      <c r="H738" s="57">
        <v>100000000000</v>
      </c>
      <c r="I738" s="58">
        <v>3.25</v>
      </c>
      <c r="J738" s="145">
        <v>25000000000</v>
      </c>
      <c r="K738" s="58">
        <v>3.25</v>
      </c>
      <c r="L738" s="58">
        <v>3.25</v>
      </c>
      <c r="M738" s="58">
        <v>3.25</v>
      </c>
      <c r="N738" s="57">
        <v>25000000000</v>
      </c>
    </row>
    <row r="739" spans="1:14" x14ac:dyDescent="0.25">
      <c r="A739" s="22" t="s">
        <v>332</v>
      </c>
      <c r="B739" s="56">
        <v>45890</v>
      </c>
      <c r="C739" s="22" t="s">
        <v>349</v>
      </c>
      <c r="D739" s="22" t="s">
        <v>17</v>
      </c>
      <c r="E739" s="55">
        <v>182</v>
      </c>
      <c r="F739" s="56">
        <v>45890</v>
      </c>
      <c r="G739" s="77">
        <v>46072</v>
      </c>
      <c r="H739" s="57">
        <v>25000000000</v>
      </c>
      <c r="I739" s="58">
        <v>3.5000000000000004</v>
      </c>
      <c r="J739" s="145">
        <v>25000000000</v>
      </c>
      <c r="K739" s="58">
        <v>3.5000000000000004</v>
      </c>
      <c r="L739" s="58">
        <v>3.5000000000000004</v>
      </c>
      <c r="M739" s="58">
        <v>3.5000000000000004</v>
      </c>
      <c r="N739" s="57">
        <v>25000000000</v>
      </c>
    </row>
    <row r="740" spans="1:14" x14ac:dyDescent="0.25">
      <c r="A740" s="22" t="s">
        <v>333</v>
      </c>
      <c r="B740" s="56">
        <v>45897</v>
      </c>
      <c r="C740" s="22" t="s">
        <v>349</v>
      </c>
      <c r="D740" s="22" t="s">
        <v>17</v>
      </c>
      <c r="E740" s="55">
        <v>7</v>
      </c>
      <c r="F740" s="56">
        <v>45897</v>
      </c>
      <c r="G740" s="77">
        <v>45904</v>
      </c>
      <c r="H740" s="57">
        <v>250000000000</v>
      </c>
      <c r="I740" s="64">
        <v>2.75</v>
      </c>
      <c r="J740" s="146"/>
      <c r="K740" s="63"/>
      <c r="L740" s="63"/>
      <c r="M740" s="63"/>
      <c r="N740" s="63"/>
    </row>
    <row r="741" spans="1:14" x14ac:dyDescent="0.25">
      <c r="A741" s="22" t="s">
        <v>333</v>
      </c>
      <c r="B741" s="56">
        <v>45897</v>
      </c>
      <c r="C741" s="22" t="s">
        <v>349</v>
      </c>
      <c r="D741" s="22" t="s">
        <v>17</v>
      </c>
      <c r="E741" s="55">
        <v>91</v>
      </c>
      <c r="F741" s="56">
        <v>45897</v>
      </c>
      <c r="G741" s="77">
        <v>45988</v>
      </c>
      <c r="H741" s="57">
        <v>50000000000</v>
      </c>
      <c r="I741" s="58">
        <v>3.25</v>
      </c>
      <c r="J741" s="145">
        <v>50000000000</v>
      </c>
      <c r="K741" s="58">
        <v>3.25</v>
      </c>
      <c r="L741" s="58">
        <v>3.25</v>
      </c>
      <c r="M741" s="58">
        <v>3.25</v>
      </c>
      <c r="N741" s="57">
        <v>50000000000</v>
      </c>
    </row>
    <row r="742" spans="1:14" x14ac:dyDescent="0.25">
      <c r="A742" s="22" t="s">
        <v>333</v>
      </c>
      <c r="B742" s="56">
        <v>45897</v>
      </c>
      <c r="C742" s="22" t="s">
        <v>349</v>
      </c>
      <c r="D742" s="22" t="s">
        <v>17</v>
      </c>
      <c r="E742" s="55">
        <v>182</v>
      </c>
      <c r="F742" s="56">
        <v>45897</v>
      </c>
      <c r="G742" s="77">
        <v>46079</v>
      </c>
      <c r="H742" s="57">
        <v>25000000000</v>
      </c>
      <c r="I742" s="58">
        <v>3.5000000000000004</v>
      </c>
      <c r="J742" s="145">
        <v>25000000000</v>
      </c>
      <c r="K742" s="58">
        <v>3.5000000000000004</v>
      </c>
      <c r="L742" s="58">
        <v>3.5000000000000004</v>
      </c>
      <c r="M742" s="58">
        <v>3.5000000000000004</v>
      </c>
      <c r="N742" s="57">
        <v>25000000000</v>
      </c>
    </row>
    <row r="743" spans="1:14" x14ac:dyDescent="0.25">
      <c r="A743" s="22" t="s">
        <v>334</v>
      </c>
      <c r="B743" s="56">
        <v>45904</v>
      </c>
      <c r="C743" s="22" t="s">
        <v>349</v>
      </c>
      <c r="D743" s="22" t="s">
        <v>17</v>
      </c>
      <c r="E743" s="55">
        <v>7</v>
      </c>
      <c r="F743" s="56">
        <v>45904</v>
      </c>
      <c r="G743" s="77">
        <v>45911</v>
      </c>
      <c r="H743" s="57">
        <v>250000000000</v>
      </c>
      <c r="I743" s="64">
        <v>2.75</v>
      </c>
      <c r="J743" s="146"/>
      <c r="K743" s="63"/>
      <c r="L743" s="63"/>
      <c r="M743" s="63"/>
      <c r="N743" s="63"/>
    </row>
    <row r="744" spans="1:14" x14ac:dyDescent="0.25">
      <c r="A744" s="22" t="s">
        <v>334</v>
      </c>
      <c r="B744" s="56">
        <v>45904</v>
      </c>
      <c r="C744" s="22" t="s">
        <v>349</v>
      </c>
      <c r="D744" s="22" t="s">
        <v>17</v>
      </c>
      <c r="E744" s="55">
        <v>91</v>
      </c>
      <c r="F744" s="56">
        <v>45904</v>
      </c>
      <c r="G744" s="77">
        <v>45995</v>
      </c>
      <c r="H744" s="57">
        <v>30000000000</v>
      </c>
      <c r="I744" s="58">
        <v>3.25</v>
      </c>
      <c r="J744" s="145">
        <v>30000000000</v>
      </c>
      <c r="K744" s="58">
        <v>3.25</v>
      </c>
      <c r="L744" s="58">
        <v>3.25</v>
      </c>
      <c r="M744" s="58">
        <v>3.25</v>
      </c>
      <c r="N744" s="57">
        <v>30000000000</v>
      </c>
    </row>
    <row r="745" spans="1:14" x14ac:dyDescent="0.25">
      <c r="A745" s="22" t="s">
        <v>334</v>
      </c>
      <c r="B745" s="56">
        <v>45904</v>
      </c>
      <c r="C745" s="22" t="s">
        <v>349</v>
      </c>
      <c r="D745" s="22" t="s">
        <v>17</v>
      </c>
      <c r="E745" s="55">
        <v>182</v>
      </c>
      <c r="F745" s="56">
        <v>45904</v>
      </c>
      <c r="G745" s="77">
        <v>46086</v>
      </c>
      <c r="H745" s="57">
        <v>25000000000</v>
      </c>
      <c r="I745" s="58">
        <v>3.5000000000000004</v>
      </c>
      <c r="J745" s="145">
        <v>25000000000</v>
      </c>
      <c r="K745" s="58">
        <v>3.5000000000000004</v>
      </c>
      <c r="L745" s="58">
        <v>3.5000000000000004</v>
      </c>
      <c r="M745" s="58">
        <v>3.5000000000000004</v>
      </c>
      <c r="N745" s="57">
        <v>25000000000</v>
      </c>
    </row>
    <row r="746" spans="1:14" x14ac:dyDescent="0.25">
      <c r="A746" s="22" t="s">
        <v>335</v>
      </c>
      <c r="B746" s="56">
        <v>45911</v>
      </c>
      <c r="C746" s="22" t="s">
        <v>349</v>
      </c>
      <c r="D746" s="22" t="s">
        <v>17</v>
      </c>
      <c r="E746" s="55">
        <v>7</v>
      </c>
      <c r="F746" s="56">
        <v>45911</v>
      </c>
      <c r="G746" s="77">
        <v>45918</v>
      </c>
      <c r="H746" s="57">
        <v>250000000000</v>
      </c>
      <c r="I746" s="64">
        <v>2.75</v>
      </c>
      <c r="J746" s="145">
        <v>20000000000</v>
      </c>
      <c r="K746" s="64">
        <v>2.75</v>
      </c>
      <c r="L746" s="64">
        <v>2.75</v>
      </c>
      <c r="M746" s="64">
        <v>2.75</v>
      </c>
      <c r="N746" s="57">
        <v>20000000000</v>
      </c>
    </row>
    <row r="747" spans="1:14" x14ac:dyDescent="0.25">
      <c r="A747" s="22" t="s">
        <v>335</v>
      </c>
      <c r="B747" s="56">
        <v>45911</v>
      </c>
      <c r="C747" s="22" t="s">
        <v>349</v>
      </c>
      <c r="D747" s="22" t="s">
        <v>17</v>
      </c>
      <c r="E747" s="55">
        <v>91</v>
      </c>
      <c r="F747" s="56">
        <v>45911</v>
      </c>
      <c r="G747" s="77">
        <v>46002</v>
      </c>
      <c r="H747" s="57">
        <v>20000000000</v>
      </c>
      <c r="I747" s="58">
        <v>3.25</v>
      </c>
      <c r="J747" s="145">
        <v>20000000000</v>
      </c>
      <c r="K747" s="58">
        <v>3.25</v>
      </c>
      <c r="L747" s="58">
        <v>3.25</v>
      </c>
      <c r="M747" s="58">
        <v>3.25</v>
      </c>
      <c r="N747" s="57">
        <v>20000000000</v>
      </c>
    </row>
    <row r="748" spans="1:14" x14ac:dyDescent="0.25">
      <c r="A748" s="22" t="s">
        <v>335</v>
      </c>
      <c r="B748" s="56">
        <v>45911</v>
      </c>
      <c r="C748" s="22" t="s">
        <v>349</v>
      </c>
      <c r="D748" s="22" t="s">
        <v>17</v>
      </c>
      <c r="E748" s="55">
        <v>182</v>
      </c>
      <c r="F748" s="56">
        <v>45911</v>
      </c>
      <c r="G748" s="77">
        <v>46093</v>
      </c>
      <c r="H748" s="57">
        <v>15000000000</v>
      </c>
      <c r="I748" s="58">
        <v>3.5000000000000004</v>
      </c>
      <c r="J748" s="145">
        <v>15000000000</v>
      </c>
      <c r="K748" s="58">
        <v>3.5000000000000004</v>
      </c>
      <c r="L748" s="58">
        <v>3.5000000000000004</v>
      </c>
      <c r="M748" s="58">
        <v>3.5000000000000004</v>
      </c>
      <c r="N748" s="57">
        <v>15000000000</v>
      </c>
    </row>
    <row r="749" spans="1:14" x14ac:dyDescent="0.25">
      <c r="A749" s="22" t="s">
        <v>336</v>
      </c>
      <c r="B749" s="56">
        <v>45918</v>
      </c>
      <c r="C749" s="22" t="s">
        <v>349</v>
      </c>
      <c r="D749" s="22" t="s">
        <v>17</v>
      </c>
      <c r="E749" s="55">
        <v>7</v>
      </c>
      <c r="F749" s="56">
        <v>45918</v>
      </c>
      <c r="G749" s="77">
        <v>45925</v>
      </c>
      <c r="H749" s="57">
        <v>250000000000</v>
      </c>
      <c r="I749" s="64">
        <v>2.75</v>
      </c>
      <c r="J749" s="145">
        <v>20000000000</v>
      </c>
      <c r="K749" s="64">
        <v>2.75</v>
      </c>
      <c r="L749" s="64">
        <v>2.75</v>
      </c>
      <c r="M749" s="64">
        <v>2.75</v>
      </c>
      <c r="N749" s="57">
        <v>20000000000</v>
      </c>
    </row>
    <row r="750" spans="1:14" x14ac:dyDescent="0.25">
      <c r="A750" s="22" t="s">
        <v>336</v>
      </c>
      <c r="B750" s="56">
        <v>45918</v>
      </c>
      <c r="C750" s="22" t="s">
        <v>349</v>
      </c>
      <c r="D750" s="22" t="s">
        <v>17</v>
      </c>
      <c r="E750" s="55">
        <v>91</v>
      </c>
      <c r="F750" s="56">
        <v>45918</v>
      </c>
      <c r="G750" s="77">
        <v>46009</v>
      </c>
      <c r="H750" s="57">
        <v>20000000000</v>
      </c>
      <c r="I750" s="58">
        <v>3.25</v>
      </c>
      <c r="J750" s="145">
        <v>20000000000</v>
      </c>
      <c r="K750" s="58">
        <v>3.25</v>
      </c>
      <c r="L750" s="58">
        <v>3.25</v>
      </c>
      <c r="M750" s="58">
        <v>3.25</v>
      </c>
      <c r="N750" s="57">
        <v>20000000000</v>
      </c>
    </row>
    <row r="751" spans="1:14" x14ac:dyDescent="0.25">
      <c r="A751" s="22" t="s">
        <v>336</v>
      </c>
      <c r="B751" s="56">
        <v>45918</v>
      </c>
      <c r="C751" s="22" t="s">
        <v>349</v>
      </c>
      <c r="D751" s="22" t="s">
        <v>17</v>
      </c>
      <c r="E751" s="55">
        <v>182</v>
      </c>
      <c r="F751" s="56">
        <v>45918</v>
      </c>
      <c r="G751" s="77">
        <v>46100</v>
      </c>
      <c r="H751" s="57">
        <v>15000000000</v>
      </c>
      <c r="I751" s="58">
        <v>3.5000000000000004</v>
      </c>
      <c r="J751" s="145">
        <v>15000000000</v>
      </c>
      <c r="K751" s="58">
        <v>3.5000000000000004</v>
      </c>
      <c r="L751" s="58">
        <v>3.5000000000000004</v>
      </c>
      <c r="M751" s="58">
        <v>3.5000000000000004</v>
      </c>
      <c r="N751" s="57">
        <v>15000000000</v>
      </c>
    </row>
    <row r="752" spans="1:14" x14ac:dyDescent="0.25">
      <c r="A752" s="22" t="s">
        <v>337</v>
      </c>
      <c r="B752" s="56">
        <v>45925</v>
      </c>
      <c r="C752" s="22" t="s">
        <v>349</v>
      </c>
      <c r="D752" s="22" t="s">
        <v>17</v>
      </c>
      <c r="E752" s="55">
        <v>7</v>
      </c>
      <c r="F752" s="56">
        <v>45925</v>
      </c>
      <c r="G752" s="77">
        <f>B752+E752</f>
        <v>45932</v>
      </c>
      <c r="H752" s="57">
        <v>250000000000</v>
      </c>
      <c r="I752" s="64">
        <v>2.75</v>
      </c>
      <c r="J752" s="145">
        <v>20000000000</v>
      </c>
      <c r="K752" s="64">
        <v>2.75</v>
      </c>
      <c r="L752" s="64">
        <v>2.75</v>
      </c>
      <c r="M752" s="64">
        <v>2.75</v>
      </c>
      <c r="N752" s="57">
        <v>20000000000</v>
      </c>
    </row>
    <row r="753" spans="1:14" x14ac:dyDescent="0.25">
      <c r="A753" s="22" t="s">
        <v>337</v>
      </c>
      <c r="B753" s="56">
        <v>45925</v>
      </c>
      <c r="C753" s="22" t="s">
        <v>349</v>
      </c>
      <c r="D753" s="22" t="s">
        <v>17</v>
      </c>
      <c r="E753" s="55">
        <v>91</v>
      </c>
      <c r="F753" s="56">
        <v>45925</v>
      </c>
      <c r="G753" s="77">
        <f>B753+E753</f>
        <v>46016</v>
      </c>
      <c r="H753" s="57">
        <v>20000000000</v>
      </c>
      <c r="I753" s="58">
        <v>3.25</v>
      </c>
      <c r="J753" s="145">
        <v>20000000000</v>
      </c>
      <c r="K753" s="58">
        <v>3.25</v>
      </c>
      <c r="L753" s="58">
        <v>3.25</v>
      </c>
      <c r="M753" s="58">
        <v>3.25</v>
      </c>
      <c r="N753" s="57">
        <v>20000000000</v>
      </c>
    </row>
    <row r="754" spans="1:14" x14ac:dyDescent="0.25">
      <c r="A754" s="22" t="s">
        <v>337</v>
      </c>
      <c r="B754" s="56">
        <v>45925</v>
      </c>
      <c r="C754" s="22" t="s">
        <v>349</v>
      </c>
      <c r="D754" s="22" t="s">
        <v>17</v>
      </c>
      <c r="E754" s="55">
        <v>182</v>
      </c>
      <c r="F754" s="56">
        <v>45925</v>
      </c>
      <c r="G754" s="77">
        <f>B754+E754</f>
        <v>46107</v>
      </c>
      <c r="H754" s="57">
        <v>15000000000</v>
      </c>
      <c r="I754" s="58">
        <v>3.5000000000000004</v>
      </c>
      <c r="J754" s="145">
        <v>15000000000</v>
      </c>
      <c r="K754" s="58">
        <v>3.5000000000000004</v>
      </c>
      <c r="L754" s="58">
        <v>3.5000000000000004</v>
      </c>
      <c r="M754" s="58">
        <v>3.5000000000000004</v>
      </c>
      <c r="N754" s="57">
        <v>15000000000</v>
      </c>
    </row>
    <row r="755" spans="1:14" x14ac:dyDescent="0.25">
      <c r="A755" s="22" t="s">
        <v>338</v>
      </c>
      <c r="B755" s="56">
        <v>45932</v>
      </c>
      <c r="C755" s="22" t="s">
        <v>349</v>
      </c>
      <c r="D755" s="22" t="s">
        <v>17</v>
      </c>
      <c r="E755" s="55">
        <v>7</v>
      </c>
      <c r="F755" s="56">
        <v>45932</v>
      </c>
      <c r="G755" s="77">
        <v>45939</v>
      </c>
      <c r="H755" s="57">
        <v>250000000000</v>
      </c>
      <c r="I755" s="64">
        <v>2.75</v>
      </c>
      <c r="J755" s="150"/>
      <c r="K755" s="21"/>
      <c r="L755" s="21"/>
      <c r="M755" s="21"/>
      <c r="N755" s="21"/>
    </row>
    <row r="756" spans="1:14" x14ac:dyDescent="0.25">
      <c r="A756" s="22" t="s">
        <v>338</v>
      </c>
      <c r="B756" s="56">
        <v>45932</v>
      </c>
      <c r="C756" s="22" t="s">
        <v>349</v>
      </c>
      <c r="D756" s="22" t="s">
        <v>17</v>
      </c>
      <c r="E756" s="55">
        <v>91</v>
      </c>
      <c r="F756" s="56">
        <v>45932</v>
      </c>
      <c r="G756" s="77">
        <v>46023</v>
      </c>
      <c r="H756" s="57">
        <v>20000000000</v>
      </c>
      <c r="I756" s="58">
        <v>3.25</v>
      </c>
      <c r="J756" s="145">
        <v>20000000000</v>
      </c>
      <c r="K756" s="58">
        <v>3.25</v>
      </c>
      <c r="L756" s="58">
        <v>3.25</v>
      </c>
      <c r="M756" s="58">
        <v>3.25</v>
      </c>
      <c r="N756" s="57">
        <v>20000000000</v>
      </c>
    </row>
    <row r="757" spans="1:14" x14ac:dyDescent="0.25">
      <c r="A757" s="22" t="s">
        <v>338</v>
      </c>
      <c r="B757" s="56">
        <v>45932</v>
      </c>
      <c r="C757" s="22" t="s">
        <v>349</v>
      </c>
      <c r="D757" s="22" t="s">
        <v>17</v>
      </c>
      <c r="E757" s="55">
        <v>182</v>
      </c>
      <c r="F757" s="56">
        <v>45932</v>
      </c>
      <c r="G757" s="77">
        <v>46114</v>
      </c>
      <c r="H757" s="57">
        <v>15000000000</v>
      </c>
      <c r="I757" s="58">
        <v>3.5000000000000004</v>
      </c>
      <c r="J757" s="145">
        <v>15000000000</v>
      </c>
      <c r="K757" s="58">
        <v>3.5000000000000004</v>
      </c>
      <c r="L757" s="58">
        <v>3.5000000000000004</v>
      </c>
      <c r="M757" s="58">
        <v>3.5000000000000004</v>
      </c>
      <c r="N757" s="57">
        <v>15000000000</v>
      </c>
    </row>
    <row r="758" spans="1:14" x14ac:dyDescent="0.25">
      <c r="A758" s="22" t="s">
        <v>339</v>
      </c>
      <c r="B758" s="56">
        <v>45939</v>
      </c>
      <c r="C758" s="22" t="s">
        <v>349</v>
      </c>
      <c r="D758" s="22" t="s">
        <v>17</v>
      </c>
      <c r="E758" s="55">
        <v>7</v>
      </c>
      <c r="F758" s="56">
        <v>45939</v>
      </c>
      <c r="G758" s="77">
        <v>45946</v>
      </c>
      <c r="H758" s="57">
        <v>250000000000</v>
      </c>
      <c r="I758" s="64">
        <v>2.75</v>
      </c>
      <c r="J758" s="150"/>
      <c r="K758" s="21"/>
      <c r="L758" s="21"/>
      <c r="M758" s="21"/>
      <c r="N758" s="21"/>
    </row>
    <row r="759" spans="1:14" x14ac:dyDescent="0.25">
      <c r="A759" s="22" t="s">
        <v>339</v>
      </c>
      <c r="B759" s="56">
        <v>45939</v>
      </c>
      <c r="C759" s="22" t="s">
        <v>349</v>
      </c>
      <c r="D759" s="22" t="s">
        <v>17</v>
      </c>
      <c r="E759" s="55">
        <v>91</v>
      </c>
      <c r="F759" s="56">
        <v>45939</v>
      </c>
      <c r="G759" s="77">
        <v>46030</v>
      </c>
      <c r="H759" s="57">
        <v>20000000000</v>
      </c>
      <c r="I759" s="58">
        <v>3.25</v>
      </c>
      <c r="J759" s="145">
        <v>20000000000</v>
      </c>
      <c r="K759" s="58">
        <v>3.25</v>
      </c>
      <c r="L759" s="58">
        <v>3.25</v>
      </c>
      <c r="M759" s="58">
        <v>3.25</v>
      </c>
      <c r="N759" s="57">
        <v>20000000000</v>
      </c>
    </row>
    <row r="760" spans="1:14" x14ac:dyDescent="0.25">
      <c r="A760" s="22" t="s">
        <v>339</v>
      </c>
      <c r="B760" s="56">
        <v>45939</v>
      </c>
      <c r="C760" s="22" t="s">
        <v>349</v>
      </c>
      <c r="D760" s="22" t="s">
        <v>17</v>
      </c>
      <c r="E760" s="55">
        <v>182</v>
      </c>
      <c r="F760" s="56">
        <v>45939</v>
      </c>
      <c r="G760" s="77">
        <v>46121</v>
      </c>
      <c r="H760" s="57">
        <v>15000000000</v>
      </c>
      <c r="I760" s="58">
        <v>3.5000000000000004</v>
      </c>
      <c r="J760" s="150"/>
      <c r="K760" s="21"/>
      <c r="L760" s="21"/>
      <c r="M760" s="21"/>
      <c r="N760" s="21"/>
    </row>
    <row r="761" spans="1:14" x14ac:dyDescent="0.25">
      <c r="A761" s="22" t="s">
        <v>340</v>
      </c>
      <c r="B761" s="56">
        <v>45946</v>
      </c>
      <c r="C761" s="22" t="s">
        <v>349</v>
      </c>
      <c r="D761" s="22" t="s">
        <v>17</v>
      </c>
      <c r="E761" s="55">
        <v>7</v>
      </c>
      <c r="F761" s="56">
        <v>45946</v>
      </c>
      <c r="G761" s="77">
        <v>45953</v>
      </c>
      <c r="H761" s="57">
        <v>250000000000</v>
      </c>
      <c r="I761" s="64">
        <v>2.75</v>
      </c>
      <c r="J761" s="150"/>
      <c r="K761" s="21"/>
      <c r="L761" s="21"/>
      <c r="M761" s="21"/>
      <c r="N761" s="21"/>
    </row>
    <row r="762" spans="1:14" x14ac:dyDescent="0.25">
      <c r="A762" s="22" t="s">
        <v>340</v>
      </c>
      <c r="B762" s="56">
        <v>45946</v>
      </c>
      <c r="C762" s="22" t="s">
        <v>349</v>
      </c>
      <c r="D762" s="22" t="s">
        <v>17</v>
      </c>
      <c r="E762" s="55">
        <v>91</v>
      </c>
      <c r="F762" s="56">
        <v>45946</v>
      </c>
      <c r="G762" s="77">
        <v>46037</v>
      </c>
      <c r="H762" s="57">
        <v>20000000000</v>
      </c>
      <c r="I762" s="58">
        <v>3.25</v>
      </c>
      <c r="J762" s="150"/>
      <c r="K762" s="21"/>
      <c r="L762" s="21"/>
      <c r="M762" s="21"/>
      <c r="N762" s="21"/>
    </row>
    <row r="763" spans="1:14" x14ac:dyDescent="0.25">
      <c r="A763" s="22" t="s">
        <v>340</v>
      </c>
      <c r="B763" s="56">
        <v>45946</v>
      </c>
      <c r="C763" s="22" t="s">
        <v>349</v>
      </c>
      <c r="D763" s="22" t="s">
        <v>17</v>
      </c>
      <c r="E763" s="55">
        <v>182</v>
      </c>
      <c r="F763" s="56">
        <v>45946</v>
      </c>
      <c r="G763" s="77">
        <v>46128</v>
      </c>
      <c r="H763" s="57">
        <v>15000000000</v>
      </c>
      <c r="I763" s="58">
        <v>3.5000000000000004</v>
      </c>
      <c r="J763" s="150"/>
      <c r="K763" s="21"/>
      <c r="L763" s="21"/>
      <c r="M763" s="21"/>
      <c r="N763" s="21"/>
    </row>
    <row r="764" spans="1:14" x14ac:dyDescent="0.25">
      <c r="A764" s="22" t="s">
        <v>341</v>
      </c>
      <c r="B764" s="56">
        <v>45953</v>
      </c>
      <c r="C764" s="22" t="s">
        <v>349</v>
      </c>
      <c r="D764" s="22" t="s">
        <v>17</v>
      </c>
      <c r="E764" s="55">
        <v>7</v>
      </c>
      <c r="F764" s="56">
        <v>45953</v>
      </c>
      <c r="G764" s="77">
        <v>45960</v>
      </c>
      <c r="H764" s="57">
        <v>250000000000</v>
      </c>
      <c r="I764" s="64">
        <v>2.75</v>
      </c>
      <c r="J764" s="145">
        <v>25000000000</v>
      </c>
      <c r="K764" s="64">
        <v>2.75</v>
      </c>
      <c r="L764" s="64">
        <v>2.75</v>
      </c>
      <c r="M764" s="64">
        <v>2.75</v>
      </c>
      <c r="N764" s="57">
        <v>25000000000</v>
      </c>
    </row>
    <row r="765" spans="1:14" x14ac:dyDescent="0.25">
      <c r="A765" s="22" t="s">
        <v>341</v>
      </c>
      <c r="B765" s="56">
        <v>45953</v>
      </c>
      <c r="C765" s="22" t="s">
        <v>349</v>
      </c>
      <c r="D765" s="22" t="s">
        <v>17</v>
      </c>
      <c r="E765" s="55">
        <v>91</v>
      </c>
      <c r="F765" s="56">
        <v>45953</v>
      </c>
      <c r="G765" s="77">
        <v>46044</v>
      </c>
      <c r="H765" s="57">
        <v>20000000000</v>
      </c>
      <c r="I765" s="58">
        <v>3.25</v>
      </c>
      <c r="J765" s="145">
        <v>20000000000</v>
      </c>
      <c r="K765" s="58">
        <v>3.25</v>
      </c>
      <c r="L765" s="58">
        <v>3.25</v>
      </c>
      <c r="M765" s="58">
        <v>3.25</v>
      </c>
      <c r="N765" s="57">
        <v>20000000000</v>
      </c>
    </row>
    <row r="766" spans="1:14" x14ac:dyDescent="0.25">
      <c r="A766" s="22" t="s">
        <v>341</v>
      </c>
      <c r="B766" s="56">
        <v>45953</v>
      </c>
      <c r="C766" s="22" t="s">
        <v>349</v>
      </c>
      <c r="D766" s="22" t="s">
        <v>17</v>
      </c>
      <c r="E766" s="55">
        <v>182</v>
      </c>
      <c r="F766" s="56">
        <v>45953</v>
      </c>
      <c r="G766" s="77">
        <v>46135</v>
      </c>
      <c r="H766" s="57">
        <v>15000000000</v>
      </c>
      <c r="I766" s="58">
        <v>3.5000000000000004</v>
      </c>
      <c r="J766" s="145">
        <v>15000000000</v>
      </c>
      <c r="K766" s="58">
        <v>3.5000000000000004</v>
      </c>
      <c r="L766" s="58">
        <v>3.5000000000000004</v>
      </c>
      <c r="M766" s="58">
        <v>3.5000000000000004</v>
      </c>
      <c r="N766" s="57">
        <v>15000000000</v>
      </c>
    </row>
    <row r="767" spans="1:14" x14ac:dyDescent="0.25">
      <c r="A767" s="22" t="s">
        <v>342</v>
      </c>
      <c r="B767" s="56">
        <v>45960</v>
      </c>
      <c r="C767" s="22" t="s">
        <v>349</v>
      </c>
      <c r="D767" s="22" t="s">
        <v>17</v>
      </c>
      <c r="E767" s="55">
        <v>7</v>
      </c>
      <c r="F767" s="56">
        <v>45960</v>
      </c>
      <c r="G767" s="77">
        <v>45967</v>
      </c>
      <c r="H767" s="57">
        <v>250000000000</v>
      </c>
      <c r="I767" s="64">
        <v>2.75</v>
      </c>
      <c r="J767" s="150"/>
      <c r="K767" s="21"/>
      <c r="L767" s="21"/>
      <c r="M767" s="21"/>
      <c r="N767" s="21"/>
    </row>
    <row r="768" spans="1:14" x14ac:dyDescent="0.25">
      <c r="A768" s="22" t="s">
        <v>342</v>
      </c>
      <c r="B768" s="56">
        <v>45960</v>
      </c>
      <c r="C768" s="22" t="s">
        <v>349</v>
      </c>
      <c r="D768" s="22" t="s">
        <v>17</v>
      </c>
      <c r="E768" s="55">
        <v>91</v>
      </c>
      <c r="F768" s="56">
        <v>45960</v>
      </c>
      <c r="G768" s="77">
        <v>46051</v>
      </c>
      <c r="H768" s="57">
        <v>20000000000</v>
      </c>
      <c r="I768" s="58">
        <v>3.25</v>
      </c>
      <c r="J768" s="145">
        <v>20000000000</v>
      </c>
      <c r="K768" s="58">
        <v>3.25</v>
      </c>
      <c r="L768" s="58">
        <v>3.25</v>
      </c>
      <c r="M768" s="58">
        <v>3.25</v>
      </c>
      <c r="N768" s="57">
        <v>20000000000</v>
      </c>
    </row>
    <row r="769" spans="1:15" x14ac:dyDescent="0.25">
      <c r="A769" s="22" t="s">
        <v>342</v>
      </c>
      <c r="B769" s="56">
        <v>45960</v>
      </c>
      <c r="C769" s="22" t="s">
        <v>349</v>
      </c>
      <c r="D769" s="22" t="s">
        <v>17</v>
      </c>
      <c r="E769" s="55">
        <v>182</v>
      </c>
      <c r="F769" s="56">
        <v>45960</v>
      </c>
      <c r="G769" s="77">
        <v>46142</v>
      </c>
      <c r="H769" s="57">
        <v>15000000000</v>
      </c>
      <c r="I769" s="58">
        <v>3.5000000000000004</v>
      </c>
      <c r="J769" s="145">
        <v>15000000000</v>
      </c>
      <c r="K769" s="58">
        <v>3.5000000000000004</v>
      </c>
      <c r="L769" s="58">
        <v>3.5000000000000004</v>
      </c>
      <c r="M769" s="58">
        <v>3.5000000000000004</v>
      </c>
      <c r="N769" s="57">
        <v>15000000000</v>
      </c>
    </row>
    <row r="770" spans="1:15" x14ac:dyDescent="0.25">
      <c r="A770" s="22" t="s">
        <v>343</v>
      </c>
      <c r="B770" s="56">
        <v>45974</v>
      </c>
      <c r="C770" s="22" t="s">
        <v>349</v>
      </c>
      <c r="D770" s="22" t="s">
        <v>17</v>
      </c>
      <c r="E770" s="55">
        <v>7</v>
      </c>
      <c r="F770" s="56">
        <v>45974</v>
      </c>
      <c r="G770" s="77">
        <v>45981</v>
      </c>
      <c r="H770" s="57">
        <v>250000000000</v>
      </c>
      <c r="I770" s="64">
        <v>2.75</v>
      </c>
      <c r="J770" s="150"/>
      <c r="K770" s="21"/>
      <c r="L770" s="21"/>
      <c r="M770" s="21"/>
      <c r="N770" s="21"/>
    </row>
    <row r="771" spans="1:15" x14ac:dyDescent="0.25">
      <c r="A771" s="22" t="s">
        <v>343</v>
      </c>
      <c r="B771" s="56">
        <v>45974</v>
      </c>
      <c r="C771" s="22" t="s">
        <v>349</v>
      </c>
      <c r="D771" s="22" t="s">
        <v>17</v>
      </c>
      <c r="E771" s="55">
        <v>91</v>
      </c>
      <c r="F771" s="56">
        <v>45974</v>
      </c>
      <c r="G771" s="77">
        <v>46065</v>
      </c>
      <c r="H771" s="57">
        <v>20000000000</v>
      </c>
      <c r="I771" s="58">
        <v>3.25</v>
      </c>
      <c r="J771" s="145">
        <v>20000000000</v>
      </c>
      <c r="K771" s="58">
        <v>3.25</v>
      </c>
      <c r="L771" s="58">
        <v>3.25</v>
      </c>
      <c r="M771" s="58">
        <v>3.25</v>
      </c>
      <c r="N771" s="57">
        <v>20000000000</v>
      </c>
    </row>
    <row r="772" spans="1:15" x14ac:dyDescent="0.25">
      <c r="A772" s="22" t="s">
        <v>343</v>
      </c>
      <c r="B772" s="56">
        <v>45974</v>
      </c>
      <c r="C772" s="22" t="s">
        <v>349</v>
      </c>
      <c r="D772" s="22" t="s">
        <v>17</v>
      </c>
      <c r="E772" s="55">
        <v>182</v>
      </c>
      <c r="F772" s="56">
        <v>45974</v>
      </c>
      <c r="G772" s="77">
        <v>46156</v>
      </c>
      <c r="H772" s="57">
        <v>30000000000</v>
      </c>
      <c r="I772" s="58">
        <v>3.5000000000000004</v>
      </c>
      <c r="J772" s="145">
        <v>30000000000</v>
      </c>
      <c r="K772" s="58">
        <v>3.5000000000000004</v>
      </c>
      <c r="L772" s="58">
        <v>3.5000000000000004</v>
      </c>
      <c r="M772" s="58">
        <v>3.5000000000000004</v>
      </c>
      <c r="N772" s="57">
        <v>30000000000</v>
      </c>
    </row>
    <row r="773" spans="1:15" x14ac:dyDescent="0.25">
      <c r="A773" s="22" t="s">
        <v>344</v>
      </c>
      <c r="B773" s="56">
        <v>45981</v>
      </c>
      <c r="C773" s="22" t="s">
        <v>349</v>
      </c>
      <c r="D773" s="22" t="s">
        <v>17</v>
      </c>
      <c r="E773" s="55">
        <v>7</v>
      </c>
      <c r="F773" s="56">
        <v>45981</v>
      </c>
      <c r="G773" s="77">
        <v>45988</v>
      </c>
      <c r="H773" s="57">
        <v>250000000000</v>
      </c>
      <c r="I773" s="64">
        <v>2.75</v>
      </c>
      <c r="J773" s="150"/>
      <c r="K773" s="21"/>
      <c r="L773" s="21"/>
      <c r="M773" s="21"/>
      <c r="N773" s="21"/>
    </row>
    <row r="774" spans="1:15" x14ac:dyDescent="0.25">
      <c r="A774" s="22" t="s">
        <v>344</v>
      </c>
      <c r="B774" s="56">
        <v>45981</v>
      </c>
      <c r="C774" s="22" t="s">
        <v>349</v>
      </c>
      <c r="D774" s="22" t="s">
        <v>17</v>
      </c>
      <c r="E774" s="55">
        <v>91</v>
      </c>
      <c r="F774" s="56">
        <v>45981</v>
      </c>
      <c r="G774" s="77">
        <v>46072</v>
      </c>
      <c r="H774" s="57">
        <v>20000000000</v>
      </c>
      <c r="I774" s="58">
        <v>3.25</v>
      </c>
      <c r="J774" s="145">
        <v>20000000000</v>
      </c>
      <c r="K774" s="58">
        <v>3.25</v>
      </c>
      <c r="L774" s="58">
        <v>3.25</v>
      </c>
      <c r="M774" s="58">
        <v>3.25</v>
      </c>
      <c r="N774" s="57">
        <v>20000000000</v>
      </c>
    </row>
    <row r="775" spans="1:15" x14ac:dyDescent="0.25">
      <c r="A775" s="22" t="s">
        <v>344</v>
      </c>
      <c r="B775" s="56">
        <v>45981</v>
      </c>
      <c r="C775" s="22" t="s">
        <v>349</v>
      </c>
      <c r="D775" s="22" t="s">
        <v>17</v>
      </c>
      <c r="E775" s="55">
        <v>182</v>
      </c>
      <c r="F775" s="56">
        <v>45981</v>
      </c>
      <c r="G775" s="77">
        <v>46163</v>
      </c>
      <c r="H775" s="57">
        <v>30000000000</v>
      </c>
      <c r="I775" s="58">
        <v>3.5000000000000004</v>
      </c>
      <c r="J775" s="145">
        <v>30000000000</v>
      </c>
      <c r="K775" s="58">
        <v>3.5000000000000004</v>
      </c>
      <c r="L775" s="58">
        <v>3.5000000000000004</v>
      </c>
      <c r="M775" s="58">
        <v>3.5000000000000004</v>
      </c>
      <c r="N775" s="57">
        <v>30000000000</v>
      </c>
    </row>
    <row r="776" spans="1:15" x14ac:dyDescent="0.25">
      <c r="A776" s="22" t="s">
        <v>345</v>
      </c>
      <c r="B776" s="56">
        <v>45988</v>
      </c>
      <c r="C776" s="22" t="s">
        <v>349</v>
      </c>
      <c r="D776" s="22" t="s">
        <v>17</v>
      </c>
      <c r="E776" s="55">
        <v>7</v>
      </c>
      <c r="F776" s="56">
        <v>45988</v>
      </c>
      <c r="G776" s="77">
        <v>45995</v>
      </c>
      <c r="H776" s="57">
        <v>250000000000</v>
      </c>
      <c r="I776" s="64">
        <v>2.75</v>
      </c>
      <c r="J776" s="145">
        <v>200000000</v>
      </c>
      <c r="K776" s="58">
        <v>2.7</v>
      </c>
      <c r="L776" s="58">
        <v>2.7</v>
      </c>
      <c r="M776" s="58"/>
      <c r="N776" s="21"/>
    </row>
    <row r="777" spans="1:15" x14ac:dyDescent="0.25">
      <c r="A777" s="22" t="s">
        <v>345</v>
      </c>
      <c r="B777" s="56">
        <v>45988</v>
      </c>
      <c r="C777" s="22" t="s">
        <v>349</v>
      </c>
      <c r="D777" s="22" t="s">
        <v>17</v>
      </c>
      <c r="E777" s="55">
        <v>91</v>
      </c>
      <c r="F777" s="56">
        <v>45988</v>
      </c>
      <c r="G777" s="77">
        <v>46079</v>
      </c>
      <c r="H777" s="57">
        <v>20000000000</v>
      </c>
      <c r="I777" s="58">
        <v>3.25</v>
      </c>
      <c r="J777" s="145">
        <v>20000000000</v>
      </c>
      <c r="K777" s="58">
        <v>3.25</v>
      </c>
      <c r="L777" s="58">
        <v>3.25</v>
      </c>
      <c r="M777" s="58">
        <v>3.25</v>
      </c>
      <c r="N777" s="57">
        <v>20000000000</v>
      </c>
    </row>
    <row r="778" spans="1:15" x14ac:dyDescent="0.25">
      <c r="A778" s="22" t="s">
        <v>345</v>
      </c>
      <c r="B778" s="56">
        <v>45988</v>
      </c>
      <c r="C778" s="22" t="s">
        <v>349</v>
      </c>
      <c r="D778" s="22" t="s">
        <v>17</v>
      </c>
      <c r="E778" s="55">
        <v>182</v>
      </c>
      <c r="F778" s="56">
        <v>45988</v>
      </c>
      <c r="G778" s="77">
        <v>46170</v>
      </c>
      <c r="H778" s="57">
        <v>30000000000</v>
      </c>
      <c r="I778" s="58">
        <v>3.5000000000000004</v>
      </c>
      <c r="J778" s="145">
        <v>30000000000</v>
      </c>
      <c r="K778" s="58">
        <v>3.5000000000000004</v>
      </c>
      <c r="L778" s="58">
        <v>3.5000000000000004</v>
      </c>
      <c r="M778" s="58">
        <v>3.5000000000000004</v>
      </c>
      <c r="N778" s="57">
        <v>30000000000</v>
      </c>
    </row>
    <row r="779" spans="1:15" s="158" customFormat="1" x14ac:dyDescent="0.25">
      <c r="A779" s="151" t="s">
        <v>346</v>
      </c>
      <c r="B779" s="152">
        <v>45995</v>
      </c>
      <c r="C779" s="151" t="s">
        <v>349</v>
      </c>
      <c r="D779" s="151" t="s">
        <v>17</v>
      </c>
      <c r="E779" s="153">
        <v>7</v>
      </c>
      <c r="F779" s="152">
        <v>45995</v>
      </c>
      <c r="G779" s="154">
        <v>46002</v>
      </c>
      <c r="H779" s="155">
        <v>250000000000</v>
      </c>
      <c r="I779" s="156">
        <v>2.75</v>
      </c>
      <c r="J779" s="157">
        <v>50200000000</v>
      </c>
      <c r="K779" s="156">
        <v>2.75</v>
      </c>
      <c r="L779" s="156">
        <v>2.75</v>
      </c>
      <c r="M779" s="156">
        <v>2.75</v>
      </c>
      <c r="N779" s="155">
        <v>50200000000</v>
      </c>
      <c r="O779"/>
    </row>
    <row r="780" spans="1:15" s="158" customFormat="1" x14ac:dyDescent="0.25">
      <c r="A780" s="151" t="s">
        <v>346</v>
      </c>
      <c r="B780" s="152">
        <v>45995</v>
      </c>
      <c r="C780" s="151" t="s">
        <v>349</v>
      </c>
      <c r="D780" s="151" t="s">
        <v>17</v>
      </c>
      <c r="E780" s="153">
        <v>91</v>
      </c>
      <c r="F780" s="152">
        <v>45995</v>
      </c>
      <c r="G780" s="154">
        <v>46086</v>
      </c>
      <c r="H780" s="155">
        <v>20000000000</v>
      </c>
      <c r="I780" s="159">
        <v>3.25</v>
      </c>
      <c r="J780" s="157">
        <v>50200000000</v>
      </c>
      <c r="K780" s="159">
        <v>3.25</v>
      </c>
      <c r="L780" s="159">
        <v>3.25</v>
      </c>
      <c r="M780" s="159">
        <v>3.25</v>
      </c>
      <c r="N780" s="155">
        <v>20000000000</v>
      </c>
      <c r="O780"/>
    </row>
    <row r="781" spans="1:15" s="158" customFormat="1" x14ac:dyDescent="0.25">
      <c r="A781" s="151" t="s">
        <v>346</v>
      </c>
      <c r="B781" s="152">
        <v>45995</v>
      </c>
      <c r="C781" s="151" t="s">
        <v>349</v>
      </c>
      <c r="D781" s="151" t="s">
        <v>17</v>
      </c>
      <c r="E781" s="153">
        <v>182</v>
      </c>
      <c r="F781" s="152">
        <v>45995</v>
      </c>
      <c r="G781" s="154">
        <v>46177</v>
      </c>
      <c r="H781" s="155">
        <v>30000000000</v>
      </c>
      <c r="I781" s="159">
        <v>3.5000000000000004</v>
      </c>
      <c r="J781" s="157">
        <v>30000000000</v>
      </c>
      <c r="K781" s="159">
        <v>3.5000000000000004</v>
      </c>
      <c r="L781" s="159">
        <v>3.5000000000000004</v>
      </c>
      <c r="M781" s="159">
        <v>3.5000000000000004</v>
      </c>
      <c r="N781" s="155">
        <v>30000000000</v>
      </c>
      <c r="O781"/>
    </row>
    <row r="782" spans="1:15" x14ac:dyDescent="0.25">
      <c r="A782" s="22" t="s">
        <v>1384</v>
      </c>
      <c r="B782" s="56">
        <v>46002</v>
      </c>
      <c r="C782" s="22" t="s">
        <v>349</v>
      </c>
      <c r="D782" s="22" t="s">
        <v>17</v>
      </c>
      <c r="E782" s="153">
        <v>7</v>
      </c>
      <c r="F782" s="56">
        <f>B782</f>
        <v>46002</v>
      </c>
      <c r="G782" s="77">
        <v>46009</v>
      </c>
      <c r="H782" s="57">
        <v>250000000000</v>
      </c>
      <c r="I782" s="64">
        <v>2.75</v>
      </c>
      <c r="J782" s="160">
        <v>70200000000</v>
      </c>
      <c r="K782" s="156">
        <v>2.75</v>
      </c>
      <c r="L782" s="156">
        <v>2.75</v>
      </c>
      <c r="M782" s="156">
        <v>2.75</v>
      </c>
      <c r="N782" s="57">
        <v>30000000000</v>
      </c>
    </row>
    <row r="783" spans="1:15" x14ac:dyDescent="0.25">
      <c r="A783" s="22" t="s">
        <v>1384</v>
      </c>
      <c r="B783" s="56">
        <v>46002</v>
      </c>
      <c r="C783" s="22" t="s">
        <v>349</v>
      </c>
      <c r="D783" s="22" t="s">
        <v>17</v>
      </c>
      <c r="E783" s="153">
        <v>91</v>
      </c>
      <c r="F783" s="56">
        <f t="shared" ref="F783:F814" si="0">B783</f>
        <v>46002</v>
      </c>
      <c r="G783" s="77">
        <v>46093</v>
      </c>
      <c r="H783" s="57">
        <v>20000000000</v>
      </c>
      <c r="I783" s="58">
        <v>3.25</v>
      </c>
      <c r="J783" s="157">
        <v>20000000000</v>
      </c>
      <c r="K783" s="159">
        <v>3.25</v>
      </c>
      <c r="L783" s="159">
        <v>3.25</v>
      </c>
      <c r="M783" s="159">
        <v>3.25</v>
      </c>
      <c r="N783" s="155">
        <v>20000000000</v>
      </c>
    </row>
    <row r="784" spans="1:15" x14ac:dyDescent="0.25">
      <c r="A784" s="22" t="s">
        <v>1384</v>
      </c>
      <c r="B784" s="56">
        <v>46002</v>
      </c>
      <c r="C784" s="22" t="s">
        <v>349</v>
      </c>
      <c r="D784" s="22" t="s">
        <v>17</v>
      </c>
      <c r="E784" s="153">
        <v>182</v>
      </c>
      <c r="F784" s="56">
        <f t="shared" si="0"/>
        <v>46002</v>
      </c>
      <c r="G784" s="77">
        <v>46184</v>
      </c>
      <c r="H784" s="57">
        <v>30000000000</v>
      </c>
      <c r="I784" s="58">
        <v>3.5000000000000004</v>
      </c>
      <c r="J784" s="145">
        <v>30000000000</v>
      </c>
      <c r="K784" s="159">
        <v>3.5000000000000004</v>
      </c>
      <c r="L784" s="159">
        <v>3.5000000000000004</v>
      </c>
      <c r="M784" s="159">
        <v>3.5000000000000004</v>
      </c>
      <c r="N784" s="57">
        <v>30000000000</v>
      </c>
    </row>
    <row r="785" spans="1:14" x14ac:dyDescent="0.25">
      <c r="A785" s="22" t="s">
        <v>1385</v>
      </c>
      <c r="B785" s="56">
        <v>46009</v>
      </c>
      <c r="C785" s="22" t="s">
        <v>349</v>
      </c>
      <c r="D785" s="22" t="s">
        <v>17</v>
      </c>
      <c r="E785" s="55">
        <v>7</v>
      </c>
      <c r="F785" s="56">
        <f t="shared" si="0"/>
        <v>46009</v>
      </c>
      <c r="G785" s="77">
        <v>46016</v>
      </c>
      <c r="H785" s="57">
        <v>250000000000</v>
      </c>
      <c r="I785" s="64">
        <v>2.75</v>
      </c>
      <c r="J785" s="160">
        <v>70200000000</v>
      </c>
      <c r="K785" s="156">
        <v>2.75</v>
      </c>
      <c r="L785" s="156">
        <v>2.75</v>
      </c>
      <c r="M785" s="156">
        <v>2.75</v>
      </c>
      <c r="N785" s="57">
        <v>30000000000</v>
      </c>
    </row>
    <row r="786" spans="1:14" x14ac:dyDescent="0.25">
      <c r="A786" s="22" t="s">
        <v>1385</v>
      </c>
      <c r="B786" s="56">
        <v>46009</v>
      </c>
      <c r="C786" s="22" t="s">
        <v>349</v>
      </c>
      <c r="D786" s="22" t="s">
        <v>17</v>
      </c>
      <c r="E786" s="55">
        <v>91</v>
      </c>
      <c r="F786" s="56">
        <f t="shared" si="0"/>
        <v>46009</v>
      </c>
      <c r="G786" s="77">
        <v>46100</v>
      </c>
      <c r="H786" s="57">
        <v>20000000000</v>
      </c>
      <c r="I786" s="58">
        <v>3.25</v>
      </c>
      <c r="J786" s="157">
        <v>20000000000</v>
      </c>
      <c r="K786" s="159">
        <v>3.25</v>
      </c>
      <c r="L786" s="159">
        <v>3.25</v>
      </c>
      <c r="M786" s="159">
        <v>3.25</v>
      </c>
      <c r="N786" s="155">
        <v>20000000000</v>
      </c>
    </row>
    <row r="787" spans="1:14" x14ac:dyDescent="0.25">
      <c r="A787" s="22" t="s">
        <v>1385</v>
      </c>
      <c r="B787" s="56">
        <v>46009</v>
      </c>
      <c r="C787" s="22" t="s">
        <v>349</v>
      </c>
      <c r="D787" s="22" t="s">
        <v>17</v>
      </c>
      <c r="E787" s="55">
        <v>182</v>
      </c>
      <c r="F787" s="56">
        <f t="shared" si="0"/>
        <v>46009</v>
      </c>
      <c r="G787" s="77">
        <v>46192</v>
      </c>
      <c r="H787" s="57">
        <v>30000000000</v>
      </c>
      <c r="I787" s="58">
        <v>3.5000000000000004</v>
      </c>
      <c r="J787" s="145">
        <v>30000000000</v>
      </c>
      <c r="K787" s="159">
        <v>3.5000000000000004</v>
      </c>
      <c r="L787" s="159">
        <v>3.5000000000000004</v>
      </c>
      <c r="M787" s="159">
        <v>3.5000000000000004</v>
      </c>
      <c r="N787" s="57">
        <v>30000000000</v>
      </c>
    </row>
    <row r="788" spans="1:14" x14ac:dyDescent="0.25">
      <c r="A788" s="22" t="s">
        <v>1386</v>
      </c>
      <c r="B788" s="56">
        <v>46016</v>
      </c>
      <c r="C788" s="22" t="s">
        <v>349</v>
      </c>
      <c r="D788" s="22" t="s">
        <v>17</v>
      </c>
      <c r="E788" s="55">
        <v>7</v>
      </c>
      <c r="F788" s="56">
        <f t="shared" si="0"/>
        <v>46016</v>
      </c>
      <c r="G788" s="77">
        <v>46024</v>
      </c>
      <c r="H788" s="57">
        <v>250000000000</v>
      </c>
      <c r="I788" s="64">
        <v>2.75</v>
      </c>
      <c r="J788" s="160">
        <v>370000000000</v>
      </c>
      <c r="K788" s="156">
        <v>2.75</v>
      </c>
      <c r="L788" s="156">
        <v>2.75</v>
      </c>
      <c r="M788" s="156">
        <v>2.75</v>
      </c>
      <c r="N788" s="57">
        <v>30000000000</v>
      </c>
    </row>
    <row r="789" spans="1:14" x14ac:dyDescent="0.25">
      <c r="A789" s="22" t="s">
        <v>1386</v>
      </c>
      <c r="B789" s="56">
        <v>46016</v>
      </c>
      <c r="C789" s="22" t="s">
        <v>349</v>
      </c>
      <c r="D789" s="22" t="s">
        <v>17</v>
      </c>
      <c r="E789" s="55">
        <v>91</v>
      </c>
      <c r="F789" s="56">
        <f t="shared" si="0"/>
        <v>46016</v>
      </c>
      <c r="G789" s="77">
        <v>46107</v>
      </c>
      <c r="H789" s="57">
        <v>20000000000</v>
      </c>
      <c r="I789" s="58">
        <v>3.25</v>
      </c>
      <c r="J789" s="157">
        <v>20000000000</v>
      </c>
      <c r="K789" s="159">
        <v>3.25</v>
      </c>
      <c r="L789" s="159">
        <v>3.25</v>
      </c>
      <c r="M789" s="159">
        <v>3.25</v>
      </c>
      <c r="N789" s="155">
        <v>20000000000</v>
      </c>
    </row>
    <row r="790" spans="1:14" x14ac:dyDescent="0.25">
      <c r="A790" s="22" t="s">
        <v>1386</v>
      </c>
      <c r="B790" s="56">
        <v>46016</v>
      </c>
      <c r="C790" s="22" t="s">
        <v>349</v>
      </c>
      <c r="D790" s="22" t="s">
        <v>17</v>
      </c>
      <c r="E790" s="55">
        <v>182</v>
      </c>
      <c r="F790" s="56">
        <f t="shared" si="0"/>
        <v>46016</v>
      </c>
      <c r="G790" s="77">
        <v>46198</v>
      </c>
      <c r="H790" s="57">
        <v>30000000000</v>
      </c>
      <c r="I790" s="58">
        <v>3.5000000000000004</v>
      </c>
      <c r="J790" s="145">
        <v>30000000000</v>
      </c>
      <c r="K790" s="159">
        <v>3.5000000000000004</v>
      </c>
      <c r="L790" s="159">
        <v>3.5000000000000004</v>
      </c>
      <c r="M790" s="159">
        <v>3.5000000000000004</v>
      </c>
      <c r="N790" s="57">
        <v>30000000000</v>
      </c>
    </row>
    <row r="791" spans="1:14" x14ac:dyDescent="0.25">
      <c r="A791" s="22" t="s">
        <v>1387</v>
      </c>
      <c r="B791" s="56">
        <v>46030</v>
      </c>
      <c r="C791" s="22" t="s">
        <v>349</v>
      </c>
      <c r="D791" s="22" t="s">
        <v>17</v>
      </c>
      <c r="E791" s="55">
        <v>7</v>
      </c>
      <c r="F791" s="56">
        <f t="shared" si="0"/>
        <v>46030</v>
      </c>
      <c r="G791" s="77">
        <v>46037</v>
      </c>
      <c r="H791" s="57">
        <v>250000000000</v>
      </c>
      <c r="I791" s="64">
        <v>2.75</v>
      </c>
      <c r="J791" s="161">
        <v>250000000000</v>
      </c>
      <c r="K791" s="156">
        <v>2.75</v>
      </c>
      <c r="L791" s="156">
        <v>3</v>
      </c>
      <c r="M791" s="58">
        <v>2.75</v>
      </c>
      <c r="N791" s="57">
        <v>30000000000</v>
      </c>
    </row>
    <row r="792" spans="1:14" x14ac:dyDescent="0.25">
      <c r="A792" s="22" t="s">
        <v>1387</v>
      </c>
      <c r="B792" s="56">
        <v>46030</v>
      </c>
      <c r="C792" s="22" t="s">
        <v>349</v>
      </c>
      <c r="D792" s="22" t="s">
        <v>17</v>
      </c>
      <c r="E792" s="55">
        <v>91</v>
      </c>
      <c r="F792" s="56">
        <f t="shared" si="0"/>
        <v>46030</v>
      </c>
      <c r="G792" s="77">
        <v>46121</v>
      </c>
      <c r="H792" s="57">
        <v>20000000000</v>
      </c>
      <c r="I792" s="58">
        <v>3.25</v>
      </c>
      <c r="J792" s="157">
        <v>20000000000</v>
      </c>
      <c r="K792" s="159">
        <v>3.25</v>
      </c>
      <c r="L792" s="159">
        <v>3.25</v>
      </c>
      <c r="M792" s="159">
        <v>3.25</v>
      </c>
      <c r="N792" s="155">
        <v>20000000000</v>
      </c>
    </row>
    <row r="793" spans="1:14" x14ac:dyDescent="0.25">
      <c r="A793" s="22" t="s">
        <v>1387</v>
      </c>
      <c r="B793" s="56">
        <v>46030</v>
      </c>
      <c r="C793" s="22" t="s">
        <v>349</v>
      </c>
      <c r="D793" s="22" t="s">
        <v>17</v>
      </c>
      <c r="E793" s="55">
        <v>182</v>
      </c>
      <c r="F793" s="56">
        <f t="shared" si="0"/>
        <v>46030</v>
      </c>
      <c r="G793" s="77">
        <v>46212</v>
      </c>
      <c r="H793" s="57">
        <v>30000000000</v>
      </c>
      <c r="I793" s="58">
        <v>3.5000000000000004</v>
      </c>
      <c r="J793" s="145">
        <v>30000000000</v>
      </c>
      <c r="K793" s="159">
        <v>3.5000000000000004</v>
      </c>
      <c r="L793" s="159">
        <v>3.5000000000000004</v>
      </c>
      <c r="M793" s="159">
        <v>3.5000000000000004</v>
      </c>
      <c r="N793" s="57">
        <v>30000000000</v>
      </c>
    </row>
    <row r="794" spans="1:14" x14ac:dyDescent="0.25">
      <c r="A794" s="22" t="s">
        <v>1388</v>
      </c>
      <c r="B794" s="56">
        <v>46037</v>
      </c>
      <c r="C794" s="22" t="s">
        <v>349</v>
      </c>
      <c r="D794" s="22" t="s">
        <v>17</v>
      </c>
      <c r="E794" s="55">
        <v>7</v>
      </c>
      <c r="F794" s="56">
        <f t="shared" si="0"/>
        <v>46037</v>
      </c>
      <c r="G794" s="77">
        <v>46044</v>
      </c>
      <c r="H794" s="57">
        <v>250000000000</v>
      </c>
      <c r="I794" s="64">
        <v>2.75</v>
      </c>
      <c r="J794" s="160">
        <v>100000000000</v>
      </c>
      <c r="K794" s="156">
        <v>2.75</v>
      </c>
      <c r="L794" s="156">
        <v>2.75</v>
      </c>
      <c r="M794" s="156">
        <v>2.75</v>
      </c>
      <c r="N794" s="57">
        <v>30000000000</v>
      </c>
    </row>
    <row r="795" spans="1:14" x14ac:dyDescent="0.25">
      <c r="A795" s="22" t="s">
        <v>1388</v>
      </c>
      <c r="B795" s="56">
        <v>46037</v>
      </c>
      <c r="C795" s="22" t="s">
        <v>349</v>
      </c>
      <c r="D795" s="22" t="s">
        <v>17</v>
      </c>
      <c r="E795" s="55">
        <v>91</v>
      </c>
      <c r="F795" s="56">
        <f t="shared" si="0"/>
        <v>46037</v>
      </c>
      <c r="G795" s="77">
        <v>46129</v>
      </c>
      <c r="H795" s="57">
        <v>20000000000</v>
      </c>
      <c r="I795" s="58">
        <v>3.25</v>
      </c>
      <c r="J795" s="157">
        <v>40000000000</v>
      </c>
      <c r="K795" s="159">
        <v>3.25</v>
      </c>
      <c r="L795" s="159">
        <v>3.3</v>
      </c>
      <c r="M795" s="159">
        <v>3.3</v>
      </c>
      <c r="N795" s="155">
        <v>20000000000</v>
      </c>
    </row>
    <row r="796" spans="1:14" x14ac:dyDescent="0.25">
      <c r="A796" s="22" t="s">
        <v>1388</v>
      </c>
      <c r="B796" s="56">
        <v>46037</v>
      </c>
      <c r="C796" s="22" t="s">
        <v>349</v>
      </c>
      <c r="D796" s="22" t="s">
        <v>17</v>
      </c>
      <c r="E796" s="55">
        <v>182</v>
      </c>
      <c r="F796" s="56">
        <f t="shared" si="0"/>
        <v>46037</v>
      </c>
      <c r="G796" s="77">
        <v>46219</v>
      </c>
      <c r="H796" s="57">
        <v>30000000000</v>
      </c>
      <c r="I796" s="58">
        <v>3.5000000000000004</v>
      </c>
      <c r="J796" s="145">
        <v>30000000000</v>
      </c>
      <c r="K796" s="159">
        <v>3.5000000000000004</v>
      </c>
      <c r="L796" s="159">
        <v>3.5000000000000004</v>
      </c>
      <c r="M796" s="159">
        <v>3.5000000000000004</v>
      </c>
      <c r="N796" s="57">
        <v>30000000000</v>
      </c>
    </row>
    <row r="797" spans="1:14" x14ac:dyDescent="0.25">
      <c r="A797" s="22" t="s">
        <v>1389</v>
      </c>
      <c r="B797" s="56">
        <v>46044</v>
      </c>
      <c r="C797" s="22" t="s">
        <v>349</v>
      </c>
      <c r="D797" s="22" t="s">
        <v>17</v>
      </c>
      <c r="E797" s="55">
        <v>7</v>
      </c>
      <c r="F797" s="56">
        <f t="shared" si="0"/>
        <v>46044</v>
      </c>
      <c r="G797" s="77">
        <v>46051</v>
      </c>
      <c r="H797" s="57">
        <v>250000000000</v>
      </c>
      <c r="I797" s="159">
        <v>2.5</v>
      </c>
      <c r="J797" s="160">
        <v>100000000000</v>
      </c>
      <c r="K797" s="156">
        <v>2.5</v>
      </c>
      <c r="L797" s="156">
        <v>2.5</v>
      </c>
      <c r="M797" s="156">
        <v>2.5</v>
      </c>
      <c r="N797" s="155">
        <v>30000000000</v>
      </c>
    </row>
    <row r="798" spans="1:14" x14ac:dyDescent="0.25">
      <c r="A798" s="22" t="s">
        <v>1389</v>
      </c>
      <c r="B798" s="56">
        <v>46044</v>
      </c>
      <c r="C798" s="22" t="s">
        <v>349</v>
      </c>
      <c r="D798" s="22" t="s">
        <v>17</v>
      </c>
      <c r="E798" s="55">
        <v>91</v>
      </c>
      <c r="F798" s="56">
        <f t="shared" si="0"/>
        <v>46044</v>
      </c>
      <c r="G798" s="77">
        <v>46135</v>
      </c>
      <c r="H798" s="57">
        <v>20000000000</v>
      </c>
      <c r="I798" s="58">
        <v>3.25</v>
      </c>
      <c r="J798" s="157">
        <v>20000000000</v>
      </c>
      <c r="K798" s="159">
        <v>3.25</v>
      </c>
      <c r="L798" s="159">
        <v>3.25</v>
      </c>
      <c r="M798" s="159">
        <v>3.25</v>
      </c>
      <c r="N798" s="155">
        <v>20000000000</v>
      </c>
    </row>
    <row r="799" spans="1:14" x14ac:dyDescent="0.25">
      <c r="A799" s="22" t="s">
        <v>1389</v>
      </c>
      <c r="B799" s="56">
        <v>46044</v>
      </c>
      <c r="C799" s="22" t="s">
        <v>349</v>
      </c>
      <c r="D799" s="22" t="s">
        <v>17</v>
      </c>
      <c r="E799" s="55">
        <v>182</v>
      </c>
      <c r="F799" s="56">
        <f t="shared" si="0"/>
        <v>46044</v>
      </c>
      <c r="G799" s="77">
        <v>46226</v>
      </c>
      <c r="H799" s="57">
        <v>30000000000</v>
      </c>
      <c r="I799" s="58">
        <v>3.5000000000000004</v>
      </c>
      <c r="J799" s="157">
        <v>20000000000</v>
      </c>
      <c r="K799" s="159">
        <v>3.5000000000000004</v>
      </c>
      <c r="L799" s="159">
        <v>3.5000000000000004</v>
      </c>
      <c r="M799" s="159">
        <v>3.5</v>
      </c>
      <c r="N799" s="155">
        <v>30000000000</v>
      </c>
    </row>
    <row r="800" spans="1:14" x14ac:dyDescent="0.25">
      <c r="A800" s="22" t="s">
        <v>1390</v>
      </c>
      <c r="B800" s="56">
        <v>46051</v>
      </c>
      <c r="C800" s="22" t="s">
        <v>349</v>
      </c>
      <c r="D800" s="22" t="s">
        <v>17</v>
      </c>
      <c r="E800" s="55">
        <v>7</v>
      </c>
      <c r="F800" s="56">
        <f t="shared" si="0"/>
        <v>46051</v>
      </c>
      <c r="G800" s="77">
        <v>46058</v>
      </c>
      <c r="H800" s="57">
        <v>250000000000</v>
      </c>
      <c r="I800" s="159">
        <v>2.5</v>
      </c>
      <c r="J800" s="160">
        <v>20000000000</v>
      </c>
      <c r="K800" s="156">
        <v>2.5499999999999998</v>
      </c>
      <c r="L800" s="156">
        <v>2.5499999999999998</v>
      </c>
      <c r="M800" s="156">
        <v>2.5499999999999998</v>
      </c>
      <c r="N800" s="155">
        <v>30000000000</v>
      </c>
    </row>
    <row r="801" spans="1:14" x14ac:dyDescent="0.25">
      <c r="A801" s="22" t="s">
        <v>1390</v>
      </c>
      <c r="B801" s="56">
        <v>46051</v>
      </c>
      <c r="C801" s="22" t="s">
        <v>349</v>
      </c>
      <c r="D801" s="22" t="s">
        <v>17</v>
      </c>
      <c r="E801" s="55">
        <v>91</v>
      </c>
      <c r="F801" s="56">
        <f t="shared" si="0"/>
        <v>46051</v>
      </c>
      <c r="G801" s="77">
        <v>46142</v>
      </c>
      <c r="H801" s="57">
        <v>20000000000</v>
      </c>
      <c r="I801" s="58">
        <v>3.25</v>
      </c>
      <c r="J801" s="157"/>
      <c r="K801" s="159"/>
      <c r="L801" s="159"/>
      <c r="M801" s="159"/>
      <c r="N801" s="155"/>
    </row>
    <row r="802" spans="1:14" x14ac:dyDescent="0.25">
      <c r="A802" s="22" t="s">
        <v>1390</v>
      </c>
      <c r="B802" s="56">
        <v>46051</v>
      </c>
      <c r="C802" s="22" t="s">
        <v>349</v>
      </c>
      <c r="D802" s="22" t="s">
        <v>17</v>
      </c>
      <c r="E802" s="55">
        <v>182</v>
      </c>
      <c r="F802" s="56">
        <f t="shared" si="0"/>
        <v>46051</v>
      </c>
      <c r="G802" s="77">
        <v>46233</v>
      </c>
      <c r="H802" s="57">
        <v>30000000000</v>
      </c>
      <c r="I802" s="58">
        <v>3.5000000000000004</v>
      </c>
      <c r="J802" s="157"/>
      <c r="K802" s="159"/>
      <c r="L802" s="159"/>
      <c r="M802" s="159"/>
      <c r="N802" s="155">
        <v>30000000000</v>
      </c>
    </row>
    <row r="803" spans="1:14" x14ac:dyDescent="0.25">
      <c r="A803" s="22" t="s">
        <v>1391</v>
      </c>
      <c r="B803" s="56">
        <v>46058</v>
      </c>
      <c r="C803" s="22" t="s">
        <v>349</v>
      </c>
      <c r="D803" s="22" t="s">
        <v>17</v>
      </c>
      <c r="E803" s="55">
        <v>7</v>
      </c>
      <c r="F803" s="56">
        <f t="shared" si="0"/>
        <v>46058</v>
      </c>
      <c r="G803" s="77">
        <v>46065</v>
      </c>
      <c r="H803" s="57">
        <v>250000000000</v>
      </c>
      <c r="I803" s="159">
        <v>2.5</v>
      </c>
      <c r="J803" s="160">
        <v>60000000000</v>
      </c>
      <c r="K803" s="156">
        <v>2.75</v>
      </c>
      <c r="L803" s="156">
        <v>2.75</v>
      </c>
      <c r="M803" s="156">
        <v>2.75</v>
      </c>
      <c r="N803" s="155">
        <v>30000000000</v>
      </c>
    </row>
    <row r="804" spans="1:14" x14ac:dyDescent="0.25">
      <c r="A804" s="22" t="s">
        <v>1391</v>
      </c>
      <c r="B804" s="56">
        <v>46058</v>
      </c>
      <c r="C804" s="22" t="s">
        <v>349</v>
      </c>
      <c r="D804" s="22" t="s">
        <v>17</v>
      </c>
      <c r="E804" s="55">
        <v>91</v>
      </c>
      <c r="F804" s="56">
        <f t="shared" si="0"/>
        <v>46058</v>
      </c>
      <c r="G804" s="77">
        <v>46149</v>
      </c>
      <c r="H804" s="57">
        <v>20000000000</v>
      </c>
      <c r="I804" s="58">
        <v>3.25</v>
      </c>
      <c r="J804" s="157">
        <v>40000000000</v>
      </c>
      <c r="K804" s="159">
        <v>3.25</v>
      </c>
      <c r="L804" s="159">
        <v>3.3</v>
      </c>
      <c r="M804" s="159">
        <v>3.3</v>
      </c>
      <c r="N804" s="155">
        <v>20000000000</v>
      </c>
    </row>
    <row r="805" spans="1:14" x14ac:dyDescent="0.25">
      <c r="A805" s="22" t="s">
        <v>1391</v>
      </c>
      <c r="B805" s="56">
        <v>46058</v>
      </c>
      <c r="C805" s="22" t="s">
        <v>349</v>
      </c>
      <c r="D805" s="22" t="s">
        <v>17</v>
      </c>
      <c r="E805" s="55">
        <v>182</v>
      </c>
      <c r="F805" s="56">
        <f t="shared" si="0"/>
        <v>46058</v>
      </c>
      <c r="G805" s="77">
        <v>46240</v>
      </c>
      <c r="H805" s="57">
        <v>30000000000</v>
      </c>
      <c r="I805" s="58">
        <v>3.5000000000000004</v>
      </c>
      <c r="J805" s="157">
        <v>50000000000</v>
      </c>
      <c r="K805" s="159">
        <v>3.5000000000000004</v>
      </c>
      <c r="L805" s="159">
        <v>3.55</v>
      </c>
      <c r="M805" s="159">
        <v>3.5</v>
      </c>
      <c r="N805" s="155">
        <v>30000000000</v>
      </c>
    </row>
    <row r="806" spans="1:14" x14ac:dyDescent="0.25">
      <c r="A806" s="22" t="s">
        <v>1392</v>
      </c>
      <c r="B806" s="56">
        <v>46065</v>
      </c>
      <c r="C806" s="22" t="s">
        <v>349</v>
      </c>
      <c r="D806" s="22" t="s">
        <v>17</v>
      </c>
      <c r="E806" s="55">
        <v>7</v>
      </c>
      <c r="F806" s="56">
        <f t="shared" si="0"/>
        <v>46065</v>
      </c>
      <c r="G806" s="77">
        <v>46072</v>
      </c>
      <c r="H806" s="57">
        <v>250000000000</v>
      </c>
      <c r="I806" s="159">
        <v>2.5</v>
      </c>
      <c r="J806" s="160">
        <v>20000000000</v>
      </c>
      <c r="K806" s="156">
        <v>2.75</v>
      </c>
      <c r="L806" s="156">
        <v>2.75</v>
      </c>
      <c r="M806" s="156">
        <v>2.75</v>
      </c>
      <c r="N806" s="155">
        <v>30000000000</v>
      </c>
    </row>
    <row r="807" spans="1:14" x14ac:dyDescent="0.25">
      <c r="A807" s="22" t="s">
        <v>1392</v>
      </c>
      <c r="B807" s="56">
        <v>46065</v>
      </c>
      <c r="C807" s="22" t="s">
        <v>349</v>
      </c>
      <c r="D807" s="22" t="s">
        <v>17</v>
      </c>
      <c r="E807" s="55">
        <v>91</v>
      </c>
      <c r="F807" s="56">
        <f t="shared" si="0"/>
        <v>46065</v>
      </c>
      <c r="G807" s="77">
        <v>46157</v>
      </c>
      <c r="H807" s="57">
        <v>20000000000</v>
      </c>
      <c r="I807" s="58">
        <v>3.25</v>
      </c>
      <c r="J807" s="157">
        <v>40000000000</v>
      </c>
      <c r="K807" s="159">
        <v>3.25</v>
      </c>
      <c r="L807" s="159">
        <v>3.36</v>
      </c>
      <c r="M807" s="159">
        <v>3.36</v>
      </c>
      <c r="N807" s="155">
        <v>20000000000</v>
      </c>
    </row>
    <row r="808" spans="1:14" x14ac:dyDescent="0.25">
      <c r="A808" s="22" t="s">
        <v>1392</v>
      </c>
      <c r="B808" s="56">
        <v>46065</v>
      </c>
      <c r="C808" s="22" t="s">
        <v>349</v>
      </c>
      <c r="D808" s="22" t="s">
        <v>17</v>
      </c>
      <c r="E808" s="55">
        <v>182</v>
      </c>
      <c r="F808" s="56">
        <f t="shared" si="0"/>
        <v>46065</v>
      </c>
      <c r="G808" s="77">
        <v>46247</v>
      </c>
      <c r="H808" s="57">
        <v>30000000000</v>
      </c>
      <c r="I808" s="58">
        <v>3.5000000000000004</v>
      </c>
      <c r="J808" s="157">
        <v>50000000000</v>
      </c>
      <c r="K808" s="159">
        <v>3.5000000000000004</v>
      </c>
      <c r="L808" s="159">
        <v>3.61</v>
      </c>
      <c r="M808" s="159">
        <v>3.5</v>
      </c>
      <c r="N808" s="155">
        <v>30000000000</v>
      </c>
    </row>
    <row r="809" spans="1:14" x14ac:dyDescent="0.25">
      <c r="A809" s="22" t="s">
        <v>1393</v>
      </c>
      <c r="B809" s="56">
        <v>46072</v>
      </c>
      <c r="C809" s="22" t="s">
        <v>349</v>
      </c>
      <c r="D809" s="22" t="s">
        <v>17</v>
      </c>
      <c r="E809" s="55">
        <v>7</v>
      </c>
      <c r="F809" s="56">
        <f t="shared" si="0"/>
        <v>46072</v>
      </c>
      <c r="G809" s="77">
        <v>46079</v>
      </c>
      <c r="H809" s="57">
        <v>250000000000</v>
      </c>
      <c r="I809" s="159">
        <v>2.5</v>
      </c>
      <c r="J809" s="157"/>
      <c r="K809" s="156"/>
      <c r="L809" s="156"/>
      <c r="M809" s="159"/>
      <c r="N809" s="155"/>
    </row>
    <row r="810" spans="1:14" x14ac:dyDescent="0.25">
      <c r="A810" s="22" t="s">
        <v>1393</v>
      </c>
      <c r="B810" s="56">
        <v>46072</v>
      </c>
      <c r="C810" s="22" t="s">
        <v>349</v>
      </c>
      <c r="D810" s="22" t="s">
        <v>17</v>
      </c>
      <c r="E810" s="55">
        <v>91</v>
      </c>
      <c r="F810" s="56">
        <f t="shared" si="0"/>
        <v>46072</v>
      </c>
      <c r="G810" s="77">
        <v>46163</v>
      </c>
      <c r="H810" s="57">
        <v>20000000000</v>
      </c>
      <c r="I810" s="58">
        <v>3.25</v>
      </c>
      <c r="J810" s="157">
        <v>20000000000</v>
      </c>
      <c r="K810" s="159">
        <v>3.25</v>
      </c>
      <c r="L810" s="159">
        <v>3.25</v>
      </c>
      <c r="M810" s="159">
        <v>3.25</v>
      </c>
      <c r="N810" s="155">
        <v>20000000000</v>
      </c>
    </row>
    <row r="811" spans="1:14" x14ac:dyDescent="0.25">
      <c r="A811" s="22" t="s">
        <v>1393</v>
      </c>
      <c r="B811" s="56">
        <v>46072</v>
      </c>
      <c r="C811" s="22" t="s">
        <v>349</v>
      </c>
      <c r="D811" s="22" t="s">
        <v>17</v>
      </c>
      <c r="E811" s="55">
        <v>182</v>
      </c>
      <c r="F811" s="56">
        <f t="shared" si="0"/>
        <v>46072</v>
      </c>
      <c r="G811" s="77">
        <v>46254</v>
      </c>
      <c r="H811" s="57">
        <v>30000000000</v>
      </c>
      <c r="I811" s="58">
        <v>3.5000000000000004</v>
      </c>
      <c r="J811" s="157">
        <v>50000000000</v>
      </c>
      <c r="K811" s="159">
        <v>3.5000000000000004</v>
      </c>
      <c r="L811" s="159">
        <v>3.62</v>
      </c>
      <c r="M811" s="159">
        <v>3.5</v>
      </c>
      <c r="N811" s="155">
        <v>30000000000</v>
      </c>
    </row>
    <row r="812" spans="1:14" x14ac:dyDescent="0.25">
      <c r="A812" s="22" t="s">
        <v>1394</v>
      </c>
      <c r="B812" s="56">
        <v>46079</v>
      </c>
      <c r="C812" s="22" t="s">
        <v>349</v>
      </c>
      <c r="D812" s="22" t="s">
        <v>17</v>
      </c>
      <c r="E812" s="55">
        <v>7</v>
      </c>
      <c r="F812" s="56">
        <f t="shared" si="0"/>
        <v>46079</v>
      </c>
      <c r="G812" s="77">
        <v>46086</v>
      </c>
      <c r="H812" s="57">
        <v>250000000000</v>
      </c>
      <c r="I812" s="159">
        <v>2.5</v>
      </c>
      <c r="J812" s="157"/>
      <c r="K812" s="156"/>
      <c r="L812" s="156"/>
      <c r="M812" s="156"/>
      <c r="N812" s="155"/>
    </row>
    <row r="813" spans="1:14" x14ac:dyDescent="0.25">
      <c r="A813" s="22" t="s">
        <v>1394</v>
      </c>
      <c r="B813" s="56">
        <v>46079</v>
      </c>
      <c r="C813" s="22" t="s">
        <v>349</v>
      </c>
      <c r="D813" s="22" t="s">
        <v>17</v>
      </c>
      <c r="E813" s="55">
        <v>91</v>
      </c>
      <c r="F813" s="56">
        <f t="shared" si="0"/>
        <v>46079</v>
      </c>
      <c r="G813" s="77">
        <v>46170</v>
      </c>
      <c r="H813" s="57">
        <v>20000000000</v>
      </c>
      <c r="I813" s="58">
        <v>3.25</v>
      </c>
      <c r="J813" s="157">
        <v>20000000000</v>
      </c>
      <c r="K813" s="159">
        <v>3.31</v>
      </c>
      <c r="L813" s="159">
        <v>3.31</v>
      </c>
      <c r="M813" s="159">
        <v>3.31</v>
      </c>
      <c r="N813" s="157">
        <v>20000000000</v>
      </c>
    </row>
    <row r="814" spans="1:14" x14ac:dyDescent="0.25">
      <c r="A814" s="22" t="s">
        <v>1394</v>
      </c>
      <c r="B814" s="56">
        <v>46079</v>
      </c>
      <c r="C814" s="22" t="s">
        <v>349</v>
      </c>
      <c r="D814" s="22" t="s">
        <v>17</v>
      </c>
      <c r="E814" s="55">
        <v>182</v>
      </c>
      <c r="F814" s="56">
        <f t="shared" si="0"/>
        <v>46079</v>
      </c>
      <c r="G814" s="77">
        <v>46261</v>
      </c>
      <c r="H814" s="57">
        <v>30000000000</v>
      </c>
      <c r="I814" s="58">
        <v>3.5000000000000004</v>
      </c>
      <c r="J814" s="157">
        <v>30000000000</v>
      </c>
      <c r="K814" s="159">
        <v>3.63</v>
      </c>
      <c r="L814" s="159">
        <v>3.63</v>
      </c>
      <c r="M814" s="159">
        <v>3.63</v>
      </c>
      <c r="N814" s="157">
        <v>30000000000</v>
      </c>
    </row>
    <row r="815" spans="1:14" x14ac:dyDescent="0.25">
      <c r="A815"/>
      <c r="B815"/>
      <c r="E815"/>
      <c r="F815"/>
      <c r="G815"/>
      <c r="J815"/>
    </row>
    <row r="816" spans="1:14" x14ac:dyDescent="0.25">
      <c r="A816"/>
      <c r="B816"/>
      <c r="E816"/>
      <c r="F816"/>
      <c r="G816"/>
      <c r="J816"/>
    </row>
    <row r="817" customFormat="1" x14ac:dyDescent="0.25"/>
    <row r="818" customFormat="1" x14ac:dyDescent="0.25"/>
    <row r="819" customFormat="1" x14ac:dyDescent="0.25"/>
    <row r="820" customFormat="1" x14ac:dyDescent="0.25"/>
    <row r="821" customFormat="1" x14ac:dyDescent="0.25"/>
    <row r="822" customFormat="1" x14ac:dyDescent="0.25"/>
    <row r="823" customFormat="1" x14ac:dyDescent="0.25"/>
    <row r="824" customFormat="1" x14ac:dyDescent="0.25"/>
    <row r="825" customFormat="1" x14ac:dyDescent="0.25"/>
    <row r="826" customFormat="1" x14ac:dyDescent="0.25"/>
    <row r="827" customFormat="1" x14ac:dyDescent="0.25"/>
    <row r="828" customFormat="1" x14ac:dyDescent="0.25"/>
    <row r="829" customFormat="1" x14ac:dyDescent="0.25"/>
    <row r="830" customFormat="1" x14ac:dyDescent="0.25"/>
    <row r="831" customFormat="1" x14ac:dyDescent="0.25"/>
    <row r="832" customFormat="1" x14ac:dyDescent="0.25"/>
    <row r="833" customFormat="1" x14ac:dyDescent="0.25"/>
    <row r="834" customFormat="1" x14ac:dyDescent="0.25"/>
    <row r="835" customFormat="1" x14ac:dyDescent="0.25"/>
    <row r="836" customFormat="1" x14ac:dyDescent="0.25"/>
    <row r="837" customFormat="1" x14ac:dyDescent="0.25"/>
    <row r="838" customFormat="1" x14ac:dyDescent="0.25"/>
    <row r="839" customFormat="1" x14ac:dyDescent="0.25"/>
    <row r="840" customFormat="1" x14ac:dyDescent="0.25"/>
    <row r="841" customFormat="1" x14ac:dyDescent="0.25"/>
    <row r="842" customFormat="1" x14ac:dyDescent="0.25"/>
    <row r="843" customFormat="1" x14ac:dyDescent="0.25"/>
    <row r="844" customFormat="1" x14ac:dyDescent="0.25"/>
    <row r="845" customFormat="1" x14ac:dyDescent="0.25"/>
    <row r="846" customFormat="1" x14ac:dyDescent="0.25"/>
    <row r="847" customFormat="1" x14ac:dyDescent="0.25"/>
    <row r="848" customFormat="1" x14ac:dyDescent="0.25"/>
    <row r="849" customFormat="1" x14ac:dyDescent="0.25"/>
    <row r="850" customFormat="1" x14ac:dyDescent="0.25"/>
    <row r="851" customFormat="1" x14ac:dyDescent="0.25"/>
    <row r="852" customFormat="1" x14ac:dyDescent="0.25"/>
    <row r="853" customFormat="1" x14ac:dyDescent="0.25"/>
    <row r="854" customFormat="1" x14ac:dyDescent="0.25"/>
    <row r="855" customFormat="1" x14ac:dyDescent="0.25"/>
    <row r="856" customFormat="1" x14ac:dyDescent="0.25"/>
    <row r="857" customFormat="1" x14ac:dyDescent="0.25"/>
    <row r="858" customFormat="1" x14ac:dyDescent="0.25"/>
    <row r="859" customFormat="1" x14ac:dyDescent="0.25"/>
    <row r="860" customFormat="1" x14ac:dyDescent="0.25"/>
    <row r="861" customFormat="1" x14ac:dyDescent="0.25"/>
    <row r="862" customFormat="1" x14ac:dyDescent="0.25"/>
    <row r="863" customFormat="1" x14ac:dyDescent="0.25"/>
    <row r="864" customFormat="1" x14ac:dyDescent="0.25"/>
    <row r="865" customFormat="1" x14ac:dyDescent="0.25"/>
    <row r="866" customFormat="1" x14ac:dyDescent="0.25"/>
    <row r="867" customFormat="1" x14ac:dyDescent="0.25"/>
    <row r="868" customFormat="1" x14ac:dyDescent="0.25"/>
    <row r="869" customFormat="1" x14ac:dyDescent="0.25"/>
    <row r="870" customFormat="1" x14ac:dyDescent="0.25"/>
    <row r="871" customFormat="1" x14ac:dyDescent="0.25"/>
    <row r="872" customFormat="1" x14ac:dyDescent="0.25"/>
    <row r="873" customFormat="1" x14ac:dyDescent="0.25"/>
    <row r="874" customFormat="1" x14ac:dyDescent="0.25"/>
    <row r="875" customFormat="1" x14ac:dyDescent="0.25"/>
    <row r="876" customFormat="1" x14ac:dyDescent="0.25"/>
    <row r="877" customFormat="1" x14ac:dyDescent="0.25"/>
    <row r="878" customFormat="1" x14ac:dyDescent="0.25"/>
    <row r="879" customFormat="1" x14ac:dyDescent="0.25"/>
    <row r="880" customFormat="1" x14ac:dyDescent="0.25"/>
    <row r="881" customFormat="1" x14ac:dyDescent="0.25"/>
    <row r="882" customFormat="1" x14ac:dyDescent="0.25"/>
    <row r="883" customFormat="1" x14ac:dyDescent="0.25"/>
    <row r="884" customFormat="1" x14ac:dyDescent="0.25"/>
    <row r="885" customFormat="1" x14ac:dyDescent="0.25"/>
    <row r="886" customFormat="1" x14ac:dyDescent="0.25"/>
    <row r="887" customFormat="1" x14ac:dyDescent="0.25"/>
    <row r="888" customFormat="1" x14ac:dyDescent="0.25"/>
    <row r="889" customFormat="1" x14ac:dyDescent="0.25"/>
    <row r="890" customFormat="1" x14ac:dyDescent="0.25"/>
    <row r="891" customFormat="1" x14ac:dyDescent="0.25"/>
    <row r="892" customFormat="1" x14ac:dyDescent="0.25"/>
    <row r="893" customFormat="1" x14ac:dyDescent="0.25"/>
    <row r="894" customFormat="1" x14ac:dyDescent="0.25"/>
    <row r="895" customFormat="1" x14ac:dyDescent="0.25"/>
    <row r="896" customFormat="1" x14ac:dyDescent="0.25"/>
    <row r="897" customFormat="1" x14ac:dyDescent="0.25"/>
    <row r="898" customFormat="1" x14ac:dyDescent="0.25"/>
    <row r="899" customFormat="1" x14ac:dyDescent="0.25"/>
    <row r="900" customFormat="1" x14ac:dyDescent="0.25"/>
    <row r="901" customFormat="1" x14ac:dyDescent="0.25"/>
    <row r="902" customFormat="1" x14ac:dyDescent="0.25"/>
    <row r="903" customFormat="1" x14ac:dyDescent="0.25"/>
    <row r="904" customFormat="1" x14ac:dyDescent="0.25"/>
    <row r="905" customFormat="1" x14ac:dyDescent="0.25"/>
    <row r="906" customFormat="1" x14ac:dyDescent="0.25"/>
    <row r="907" customFormat="1" x14ac:dyDescent="0.25"/>
    <row r="908" customFormat="1" x14ac:dyDescent="0.25"/>
    <row r="909" customFormat="1" x14ac:dyDescent="0.25"/>
    <row r="910" customFormat="1" x14ac:dyDescent="0.25"/>
    <row r="911" customFormat="1" x14ac:dyDescent="0.25"/>
    <row r="912" customFormat="1" x14ac:dyDescent="0.25"/>
    <row r="913" customFormat="1" x14ac:dyDescent="0.25"/>
    <row r="914" customFormat="1" x14ac:dyDescent="0.25"/>
    <row r="915" customFormat="1" x14ac:dyDescent="0.25"/>
    <row r="916" customFormat="1" x14ac:dyDescent="0.25"/>
    <row r="917" customFormat="1" x14ac:dyDescent="0.25"/>
    <row r="918" customFormat="1" x14ac:dyDescent="0.25"/>
    <row r="919" customFormat="1" x14ac:dyDescent="0.25"/>
    <row r="920" customFormat="1" x14ac:dyDescent="0.25"/>
    <row r="921" customFormat="1" x14ac:dyDescent="0.25"/>
    <row r="922" customFormat="1" x14ac:dyDescent="0.25"/>
    <row r="923" customFormat="1" x14ac:dyDescent="0.25"/>
    <row r="924" customFormat="1" x14ac:dyDescent="0.25"/>
    <row r="925" customFormat="1" x14ac:dyDescent="0.25"/>
    <row r="926" customFormat="1" x14ac:dyDescent="0.25"/>
    <row r="927" customFormat="1" x14ac:dyDescent="0.25"/>
    <row r="928" customFormat="1" x14ac:dyDescent="0.25"/>
    <row r="929" customFormat="1" x14ac:dyDescent="0.25"/>
    <row r="930" customFormat="1" x14ac:dyDescent="0.25"/>
    <row r="931" customFormat="1" x14ac:dyDescent="0.25"/>
    <row r="932" customFormat="1" x14ac:dyDescent="0.25"/>
    <row r="933" customFormat="1" x14ac:dyDescent="0.25"/>
    <row r="934" customFormat="1" x14ac:dyDescent="0.25"/>
    <row r="935" customFormat="1" x14ac:dyDescent="0.25"/>
    <row r="936" customFormat="1" x14ac:dyDescent="0.25"/>
    <row r="937" customFormat="1" x14ac:dyDescent="0.25"/>
    <row r="938" customFormat="1" x14ac:dyDescent="0.25"/>
    <row r="939" customFormat="1" x14ac:dyDescent="0.25"/>
    <row r="940" customFormat="1" x14ac:dyDescent="0.25"/>
    <row r="941" customFormat="1" x14ac:dyDescent="0.25"/>
  </sheetData>
  <mergeCells count="1">
    <mergeCell ref="A3:N3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EEDFB-5587-43A7-A7D5-D229CEDCAEB5}">
  <sheetPr>
    <tabColor rgb="FFFFC000"/>
  </sheetPr>
  <dimension ref="B1:S107"/>
  <sheetViews>
    <sheetView showGridLines="0" zoomScale="115" zoomScaleNormal="115" workbookViewId="0">
      <selection activeCell="P10" sqref="P10"/>
    </sheetView>
  </sheetViews>
  <sheetFormatPr defaultRowHeight="15" x14ac:dyDescent="0.25"/>
  <cols>
    <col min="1" max="1" width="5.28515625" style="126" customWidth="1"/>
    <col min="2" max="2" width="16.5703125" style="129" bestFit="1" customWidth="1"/>
    <col min="3" max="3" width="16.28515625" style="129" bestFit="1" customWidth="1"/>
    <col min="4" max="4" width="30" style="134" bestFit="1" customWidth="1"/>
    <col min="5" max="5" width="11.85546875" style="82" bestFit="1" customWidth="1"/>
    <col min="6" max="6" width="9" style="129" bestFit="1" customWidth="1"/>
    <col min="7" max="7" width="17.5703125" style="129" customWidth="1"/>
    <col min="8" max="8" width="16.7109375" style="131" bestFit="1" customWidth="1"/>
    <col min="9" max="9" width="23.85546875" style="167" customWidth="1"/>
    <col min="10" max="10" width="16.42578125" style="127" bestFit="1" customWidth="1"/>
    <col min="11" max="16384" width="9.140625" style="126"/>
  </cols>
  <sheetData>
    <row r="1" spans="2:10" ht="22.5" x14ac:dyDescent="0.25">
      <c r="B1" s="175" t="s">
        <v>1382</v>
      </c>
      <c r="C1" s="176"/>
      <c r="D1" s="176"/>
      <c r="E1" s="176"/>
      <c r="F1" s="176"/>
      <c r="G1" s="176"/>
      <c r="H1" s="176"/>
      <c r="I1" s="176"/>
      <c r="J1" s="176"/>
    </row>
    <row r="2" spans="2:10" ht="25.5" x14ac:dyDescent="0.25">
      <c r="B2" s="136" t="s">
        <v>354</v>
      </c>
      <c r="C2" s="137" t="s">
        <v>24</v>
      </c>
      <c r="D2" s="136" t="s">
        <v>25</v>
      </c>
      <c r="E2" s="136" t="s">
        <v>26</v>
      </c>
      <c r="F2" s="136" t="s">
        <v>21</v>
      </c>
      <c r="G2" s="138" t="s">
        <v>36</v>
      </c>
      <c r="H2" s="137" t="s">
        <v>27</v>
      </c>
      <c r="I2" s="139" t="s">
        <v>1378</v>
      </c>
      <c r="J2" s="139" t="s">
        <v>1381</v>
      </c>
    </row>
    <row r="3" spans="2:10" x14ac:dyDescent="0.25">
      <c r="B3" s="128" t="str" cm="1">
        <f t="array" aca="1" ref="B3:J107" ca="1">_xlfn._xlws.FILTER(
    CHOOSE({1,2,3,4,5,6,7,8,9},
        NCD_GB[ISIN],
        NCD_GB[Auction Date],
        NCD_GB[Debt Securities Type],
        NCD_GB[Currency],
        NCD_GB[Tenor],
        NCD_GB[Settlement Date/ Issue Date],
        NCD_GB[Maturity Date],
        NCD_GB[Issued Amount],
        IF(NCD_GB[Maturity Date]="","",NCD_GB[Maturity Date]-TODAY())
    ),
    NCD_GB[Status]="Outstanding",
    "No Data"
)</f>
        <v>KH3000188D32</v>
      </c>
      <c r="C3" s="130">
        <f ca="1"/>
        <v>45007</v>
      </c>
      <c r="D3" s="133" t="str">
        <f ca="1"/>
        <v xml:space="preserve">Government Bond </v>
      </c>
      <c r="E3" s="70" t="str">
        <f ca="1"/>
        <v>KHR</v>
      </c>
      <c r="F3" s="70" t="str">
        <f ca="1"/>
        <v>3 Years</v>
      </c>
      <c r="G3" s="130">
        <f ca="1"/>
        <v>45009</v>
      </c>
      <c r="H3" s="130">
        <f ca="1"/>
        <v>46105</v>
      </c>
      <c r="I3" s="132">
        <f ca="1"/>
        <v>4000000000</v>
      </c>
      <c r="J3" s="135">
        <f ca="1"/>
        <v>25</v>
      </c>
    </row>
    <row r="4" spans="2:10" x14ac:dyDescent="0.25">
      <c r="B4" s="70" t="str">
        <f ca="1"/>
        <v>KH300018BD60</v>
      </c>
      <c r="C4" s="130">
        <f ca="1"/>
        <v>45091</v>
      </c>
      <c r="D4" s="133" t="str">
        <f ca="1"/>
        <v xml:space="preserve">Government Bond </v>
      </c>
      <c r="E4" s="70" t="str">
        <f ca="1"/>
        <v>KHR</v>
      </c>
      <c r="F4" s="70" t="str">
        <f ca="1"/>
        <v>3 Years</v>
      </c>
      <c r="G4" s="130">
        <f ca="1"/>
        <v>45093</v>
      </c>
      <c r="H4" s="130">
        <f ca="1"/>
        <v>46189</v>
      </c>
      <c r="I4" s="132">
        <f ca="1"/>
        <v>4000000000</v>
      </c>
      <c r="J4" s="135">
        <f ca="1"/>
        <v>109</v>
      </c>
    </row>
    <row r="5" spans="2:10" x14ac:dyDescent="0.25">
      <c r="B5" s="70" t="str">
        <f ca="1"/>
        <v>KH300018FD90</v>
      </c>
      <c r="C5" s="130">
        <f ca="1"/>
        <v>45189</v>
      </c>
      <c r="D5" s="133" t="str">
        <f ca="1"/>
        <v xml:space="preserve">Government Bond </v>
      </c>
      <c r="E5" s="70" t="str">
        <f ca="1"/>
        <v>KHR</v>
      </c>
      <c r="F5" s="70" t="str">
        <f ca="1"/>
        <v>3 Years</v>
      </c>
      <c r="G5" s="130">
        <f ca="1"/>
        <v>45191</v>
      </c>
      <c r="H5" s="130">
        <f ca="1"/>
        <v>46287</v>
      </c>
      <c r="I5" s="132">
        <f ca="1"/>
        <v>8000000000</v>
      </c>
      <c r="J5" s="135">
        <f ca="1"/>
        <v>207</v>
      </c>
    </row>
    <row r="6" spans="2:10" x14ac:dyDescent="0.25">
      <c r="B6" s="70" t="str">
        <f ca="1"/>
        <v>KH300018JDC9</v>
      </c>
      <c r="C6" s="130">
        <f ca="1"/>
        <v>45280</v>
      </c>
      <c r="D6" s="133" t="str">
        <f ca="1"/>
        <v xml:space="preserve">Government Bond </v>
      </c>
      <c r="E6" s="70" t="str">
        <f ca="1"/>
        <v>KHR</v>
      </c>
      <c r="F6" s="70" t="str">
        <f ca="1"/>
        <v>3 Years</v>
      </c>
      <c r="G6" s="130">
        <f ca="1"/>
        <v>45282</v>
      </c>
      <c r="H6" s="130">
        <f ca="1"/>
        <v>46378</v>
      </c>
      <c r="I6" s="132">
        <f ca="1"/>
        <v>6000000000</v>
      </c>
      <c r="J6" s="135">
        <f ca="1"/>
        <v>298</v>
      </c>
    </row>
    <row r="7" spans="2:10" x14ac:dyDescent="0.25">
      <c r="B7" s="70" t="str">
        <f ca="1"/>
        <v>KH3000183E36</v>
      </c>
      <c r="C7" s="130">
        <f ca="1"/>
        <v>45371</v>
      </c>
      <c r="D7" s="133" t="str">
        <f ca="1"/>
        <v xml:space="preserve">Government Bond </v>
      </c>
      <c r="E7" s="70" t="str">
        <f ca="1"/>
        <v>KHR</v>
      </c>
      <c r="F7" s="70" t="str">
        <f ca="1"/>
        <v>3 Years</v>
      </c>
      <c r="G7" s="130">
        <f ca="1"/>
        <v>45373</v>
      </c>
      <c r="H7" s="130">
        <f ca="1"/>
        <v>46468</v>
      </c>
      <c r="I7" s="132">
        <f ca="1"/>
        <v>140000000000</v>
      </c>
      <c r="J7" s="135">
        <f ca="1"/>
        <v>388</v>
      </c>
    </row>
    <row r="8" spans="2:10" x14ac:dyDescent="0.25">
      <c r="B8" s="70" t="str">
        <f ca="1"/>
        <v>KH3000185E59</v>
      </c>
      <c r="C8" s="130">
        <f ca="1"/>
        <v>45441</v>
      </c>
      <c r="D8" s="133" t="str">
        <f ca="1"/>
        <v xml:space="preserve">Government Bond </v>
      </c>
      <c r="E8" s="70" t="str">
        <f ca="1"/>
        <v>KHR</v>
      </c>
      <c r="F8" s="70" t="str">
        <f ca="1"/>
        <v>2 Years</v>
      </c>
      <c r="G8" s="130">
        <f ca="1"/>
        <v>45443</v>
      </c>
      <c r="H8" s="130">
        <f ca="1"/>
        <v>46173</v>
      </c>
      <c r="I8" s="132">
        <f ca="1"/>
        <v>20000000000</v>
      </c>
      <c r="J8" s="135">
        <f ca="1"/>
        <v>93</v>
      </c>
    </row>
    <row r="9" spans="2:10" x14ac:dyDescent="0.25">
      <c r="B9" s="70" t="str">
        <f ca="1"/>
        <v>KH3000186E66</v>
      </c>
      <c r="C9" s="130">
        <f ca="1"/>
        <v>45469.572916666664</v>
      </c>
      <c r="D9" s="133" t="str">
        <f ca="1"/>
        <v xml:space="preserve">Government Bond </v>
      </c>
      <c r="E9" s="70" t="str">
        <f ca="1"/>
        <v>KHR</v>
      </c>
      <c r="F9" s="70" t="str">
        <f ca="1"/>
        <v>3 Years</v>
      </c>
      <c r="G9" s="130">
        <f ca="1"/>
        <v>45471</v>
      </c>
      <c r="H9" s="130">
        <f ca="1"/>
        <v>46566</v>
      </c>
      <c r="I9" s="132">
        <f ca="1"/>
        <v>43300000000</v>
      </c>
      <c r="J9" s="135">
        <f ca="1"/>
        <v>486</v>
      </c>
    </row>
    <row r="10" spans="2:10" x14ac:dyDescent="0.25">
      <c r="B10" s="70" t="str">
        <f ca="1"/>
        <v>KH3000187E73</v>
      </c>
      <c r="C10" s="130">
        <f ca="1"/>
        <v>45497.572916666664</v>
      </c>
      <c r="D10" s="133" t="str">
        <f ca="1"/>
        <v xml:space="preserve">Government Bond </v>
      </c>
      <c r="E10" s="70" t="str">
        <f ca="1"/>
        <v>KHR</v>
      </c>
      <c r="F10" s="70" t="str">
        <f ca="1"/>
        <v>5 Years</v>
      </c>
      <c r="G10" s="130">
        <f ca="1"/>
        <v>45499</v>
      </c>
      <c r="H10" s="130">
        <f ca="1"/>
        <v>47325</v>
      </c>
      <c r="I10" s="132">
        <f ca="1"/>
        <v>10000000000</v>
      </c>
      <c r="J10" s="135">
        <f ca="1"/>
        <v>1245</v>
      </c>
    </row>
    <row r="11" spans="2:10" x14ac:dyDescent="0.25">
      <c r="B11" s="70" t="str">
        <f ca="1"/>
        <v>KH3000189E97</v>
      </c>
      <c r="C11" s="130">
        <f ca="1"/>
        <v>45553.572916666664</v>
      </c>
      <c r="D11" s="133" t="str">
        <f ca="1"/>
        <v xml:space="preserve">Government Bond </v>
      </c>
      <c r="E11" s="70" t="str">
        <f ca="1"/>
        <v>KHR</v>
      </c>
      <c r="F11" s="70" t="str">
        <f ca="1"/>
        <v>3 Years</v>
      </c>
      <c r="G11" s="130">
        <f ca="1"/>
        <v>45555</v>
      </c>
      <c r="H11" s="130">
        <f ca="1"/>
        <v>46650</v>
      </c>
      <c r="I11" s="132">
        <f ca="1"/>
        <v>20000000000</v>
      </c>
      <c r="J11" s="135">
        <f ca="1"/>
        <v>570</v>
      </c>
    </row>
    <row r="12" spans="2:10" x14ac:dyDescent="0.25">
      <c r="B12" s="70" t="str">
        <f ca="1"/>
        <v>KH30000016F30</v>
      </c>
      <c r="C12" s="130">
        <f ca="1"/>
        <v>45721</v>
      </c>
      <c r="D12" s="133" t="str">
        <f ca="1"/>
        <v xml:space="preserve">Negotiable Certificate of Deposit </v>
      </c>
      <c r="E12" s="70" t="str">
        <f ca="1"/>
        <v>USD</v>
      </c>
      <c r="F12" s="70" t="str">
        <f ca="1"/>
        <v>364 Days</v>
      </c>
      <c r="G12" s="130">
        <f ca="1"/>
        <v>45722</v>
      </c>
      <c r="H12" s="130">
        <f ca="1"/>
        <v>46086</v>
      </c>
      <c r="I12" s="132">
        <f ca="1"/>
        <v>2100000</v>
      </c>
      <c r="J12" s="135">
        <f ca="1"/>
        <v>6</v>
      </c>
    </row>
    <row r="13" spans="2:10" x14ac:dyDescent="0.25">
      <c r="B13" s="70" t="str">
        <f ca="1"/>
        <v>KH3000001CF31</v>
      </c>
      <c r="C13" s="130">
        <f ca="1"/>
        <v>45728</v>
      </c>
      <c r="D13" s="133" t="str">
        <f ca="1"/>
        <v xml:space="preserve">Negotiable Certificate of Deposit </v>
      </c>
      <c r="E13" s="70" t="str">
        <f ca="1"/>
        <v>USD</v>
      </c>
      <c r="F13" s="70" t="str">
        <f ca="1"/>
        <v>364 Days</v>
      </c>
      <c r="G13" s="130">
        <f ca="1"/>
        <v>45729</v>
      </c>
      <c r="H13" s="130">
        <f ca="1"/>
        <v>46093</v>
      </c>
      <c r="I13" s="132">
        <f ca="1"/>
        <v>30000000</v>
      </c>
      <c r="J13" s="135">
        <f ca="1"/>
        <v>13</v>
      </c>
    </row>
    <row r="14" spans="2:10" x14ac:dyDescent="0.25">
      <c r="B14" s="70" t="str">
        <f ca="1"/>
        <v>KH3000183F35</v>
      </c>
      <c r="C14" s="130">
        <f ca="1"/>
        <v>45735</v>
      </c>
      <c r="D14" s="133" t="str">
        <f ca="1"/>
        <v xml:space="preserve">Government Bond </v>
      </c>
      <c r="E14" s="70" t="str">
        <f ca="1"/>
        <v>KHR</v>
      </c>
      <c r="F14" s="70" t="str">
        <f ca="1"/>
        <v xml:space="preserve"> 3 Years</v>
      </c>
      <c r="G14" s="130">
        <f ca="1"/>
        <v>45737</v>
      </c>
      <c r="H14" s="130">
        <f ca="1"/>
        <v>46833</v>
      </c>
      <c r="I14" s="132">
        <f ca="1"/>
        <v>90000000000</v>
      </c>
      <c r="J14" s="135">
        <f ca="1"/>
        <v>753</v>
      </c>
    </row>
    <row r="15" spans="2:10" x14ac:dyDescent="0.25">
      <c r="B15" s="70" t="str">
        <f ca="1"/>
        <v>KH3000001JF34</v>
      </c>
      <c r="C15" s="130">
        <f ca="1"/>
        <v>45735</v>
      </c>
      <c r="D15" s="133" t="str">
        <f ca="1"/>
        <v xml:space="preserve">Negotiable Certificate of Deposit </v>
      </c>
      <c r="E15" s="70" t="str">
        <f ca="1"/>
        <v>USD</v>
      </c>
      <c r="F15" s="70" t="str">
        <f ca="1"/>
        <v>364 Days</v>
      </c>
      <c r="G15" s="130">
        <f ca="1"/>
        <v>45736</v>
      </c>
      <c r="H15" s="130">
        <f ca="1"/>
        <v>46100</v>
      </c>
      <c r="I15" s="132">
        <f ca="1"/>
        <v>26000000</v>
      </c>
      <c r="J15" s="135">
        <f ca="1"/>
        <v>20</v>
      </c>
    </row>
    <row r="16" spans="2:10" x14ac:dyDescent="0.25">
      <c r="B16" s="70" t="str">
        <f ca="1"/>
        <v>KH3000001QF35</v>
      </c>
      <c r="C16" s="130">
        <f ca="1"/>
        <v>45742</v>
      </c>
      <c r="D16" s="133" t="str">
        <f ca="1"/>
        <v xml:space="preserve">Negotiable Certificate of Deposit </v>
      </c>
      <c r="E16" s="70" t="str">
        <f ca="1"/>
        <v>USD</v>
      </c>
      <c r="F16" s="70" t="str">
        <f ca="1"/>
        <v>364 Days</v>
      </c>
      <c r="G16" s="130">
        <f ca="1"/>
        <v>45743</v>
      </c>
      <c r="H16" s="130">
        <f ca="1"/>
        <v>46107</v>
      </c>
      <c r="I16" s="132">
        <f ca="1"/>
        <v>35000000</v>
      </c>
      <c r="J16" s="135">
        <f ca="1"/>
        <v>27</v>
      </c>
    </row>
    <row r="17" spans="2:10" x14ac:dyDescent="0.25">
      <c r="B17" s="70" t="str">
        <f ca="1"/>
        <v>KH30000016F48</v>
      </c>
      <c r="C17" s="130">
        <f ca="1"/>
        <v>45749</v>
      </c>
      <c r="D17" s="133" t="str">
        <f ca="1"/>
        <v xml:space="preserve">Negotiable Certificate of Deposit </v>
      </c>
      <c r="E17" s="70" t="str">
        <f ca="1"/>
        <v>USD</v>
      </c>
      <c r="F17" s="70" t="str">
        <f ca="1"/>
        <v>364 Days</v>
      </c>
      <c r="G17" s="130">
        <f ca="1"/>
        <v>45750</v>
      </c>
      <c r="H17" s="130">
        <f ca="1"/>
        <v>46114</v>
      </c>
      <c r="I17" s="132">
        <f ca="1"/>
        <v>30000000</v>
      </c>
      <c r="J17" s="135">
        <f ca="1"/>
        <v>34</v>
      </c>
    </row>
    <row r="18" spans="2:10" x14ac:dyDescent="0.25">
      <c r="B18" s="70" t="str">
        <f ca="1"/>
        <v>KH3000001CF49</v>
      </c>
      <c r="C18" s="130">
        <f ca="1"/>
        <v>45756</v>
      </c>
      <c r="D18" s="133" t="str">
        <f ca="1"/>
        <v xml:space="preserve">Negotiable Certificate of Deposit </v>
      </c>
      <c r="E18" s="70" t="str">
        <f ca="1"/>
        <v>USD</v>
      </c>
      <c r="F18" s="70" t="str">
        <f ca="1"/>
        <v>364 Days</v>
      </c>
      <c r="G18" s="130">
        <f ca="1"/>
        <v>45757</v>
      </c>
      <c r="H18" s="130">
        <f ca="1"/>
        <v>46121</v>
      </c>
      <c r="I18" s="132">
        <f ca="1"/>
        <v>20000000</v>
      </c>
      <c r="J18" s="135">
        <f ca="1"/>
        <v>41</v>
      </c>
    </row>
    <row r="19" spans="2:10" x14ac:dyDescent="0.25">
      <c r="B19" s="70" t="str">
        <f ca="1"/>
        <v>KH3000001JF42</v>
      </c>
      <c r="C19" s="130">
        <f ca="1"/>
        <v>45763</v>
      </c>
      <c r="D19" s="133" t="str">
        <f ca="1"/>
        <v xml:space="preserve">Negotiable Certificate of Deposit </v>
      </c>
      <c r="E19" s="70" t="str">
        <f ca="1"/>
        <v>USD</v>
      </c>
      <c r="F19" s="70" t="str">
        <f ca="1"/>
        <v>364 Days</v>
      </c>
      <c r="G19" s="130">
        <f ca="1"/>
        <v>45764</v>
      </c>
      <c r="H19" s="130">
        <f ca="1"/>
        <v>46128</v>
      </c>
      <c r="I19" s="132">
        <f ca="1"/>
        <v>27000000</v>
      </c>
      <c r="J19" s="135">
        <f ca="1"/>
        <v>48</v>
      </c>
    </row>
    <row r="20" spans="2:10" x14ac:dyDescent="0.25">
      <c r="B20" s="70" t="str">
        <f ca="1"/>
        <v>KH3000184F42</v>
      </c>
      <c r="C20" s="130">
        <f ca="1"/>
        <v>45770</v>
      </c>
      <c r="D20" s="133" t="str">
        <f ca="1"/>
        <v xml:space="preserve">Government Bond </v>
      </c>
      <c r="E20" s="70" t="str">
        <f ca="1"/>
        <v>KHR</v>
      </c>
      <c r="F20" s="70" t="str">
        <f ca="1"/>
        <v>1 Year</v>
      </c>
      <c r="G20" s="130">
        <f ca="1"/>
        <v>45772</v>
      </c>
      <c r="H20" s="130">
        <f ca="1"/>
        <v>46137</v>
      </c>
      <c r="I20" s="132">
        <f ca="1"/>
        <v>34000000000</v>
      </c>
      <c r="J20" s="135">
        <f ca="1"/>
        <v>57</v>
      </c>
    </row>
    <row r="21" spans="2:10" x14ac:dyDescent="0.25">
      <c r="B21" s="70" t="str">
        <f ca="1"/>
        <v>KH3000001QF43</v>
      </c>
      <c r="C21" s="130">
        <f ca="1"/>
        <v>45770</v>
      </c>
      <c r="D21" s="133" t="str">
        <f ca="1"/>
        <v xml:space="preserve">Negotiable Certificate of Deposit </v>
      </c>
      <c r="E21" s="70" t="str">
        <f ca="1"/>
        <v>USD</v>
      </c>
      <c r="F21" s="70" t="str">
        <f ca="1"/>
        <v>364 Days</v>
      </c>
      <c r="G21" s="130">
        <f ca="1"/>
        <v>45771</v>
      </c>
      <c r="H21" s="130">
        <f ca="1"/>
        <v>46135</v>
      </c>
      <c r="I21" s="132">
        <f ca="1"/>
        <v>27000000</v>
      </c>
      <c r="J21" s="135">
        <f ca="1"/>
        <v>55</v>
      </c>
    </row>
    <row r="22" spans="2:10" x14ac:dyDescent="0.25">
      <c r="B22" s="70" t="str">
        <f ca="1"/>
        <v>KH30000016F55</v>
      </c>
      <c r="C22" s="130">
        <f ca="1"/>
        <v>45785</v>
      </c>
      <c r="D22" s="133" t="str">
        <f ca="1"/>
        <v xml:space="preserve">Negotiable Certificate of Deposit </v>
      </c>
      <c r="E22" s="70" t="str">
        <f ca="1"/>
        <v>USD</v>
      </c>
      <c r="F22" s="70" t="str">
        <f ca="1"/>
        <v>364 Days</v>
      </c>
      <c r="G22" s="130">
        <f ca="1"/>
        <v>45785</v>
      </c>
      <c r="H22" s="130">
        <f ca="1"/>
        <v>46149</v>
      </c>
      <c r="I22" s="132">
        <f ca="1"/>
        <v>30000000</v>
      </c>
      <c r="J22" s="135">
        <f ca="1"/>
        <v>69</v>
      </c>
    </row>
    <row r="23" spans="2:10" x14ac:dyDescent="0.25">
      <c r="B23" s="70" t="str">
        <f ca="1"/>
        <v>KH3000001CF56</v>
      </c>
      <c r="C23" s="130">
        <f ca="1"/>
        <v>45799</v>
      </c>
      <c r="D23" s="133" t="str">
        <f ca="1"/>
        <v xml:space="preserve">Negotiable Certificate of Deposit </v>
      </c>
      <c r="E23" s="70" t="str">
        <f ca="1"/>
        <v>USD</v>
      </c>
      <c r="F23" s="70" t="str">
        <f ca="1"/>
        <v>364 Days</v>
      </c>
      <c r="G23" s="130">
        <f ca="1"/>
        <v>45799</v>
      </c>
      <c r="H23" s="130">
        <f ca="1"/>
        <v>46163</v>
      </c>
      <c r="I23" s="132">
        <f ca="1"/>
        <v>30000000</v>
      </c>
      <c r="J23" s="135">
        <f ca="1"/>
        <v>83</v>
      </c>
    </row>
    <row r="24" spans="2:10" x14ac:dyDescent="0.25">
      <c r="B24" s="70" t="str">
        <f ca="1"/>
        <v>KH3000001JF59</v>
      </c>
      <c r="C24" s="130">
        <f ca="1"/>
        <v>45806</v>
      </c>
      <c r="D24" s="133" t="str">
        <f ca="1"/>
        <v xml:space="preserve">Negotiable Certificate of Deposit </v>
      </c>
      <c r="E24" s="70" t="str">
        <f ca="1"/>
        <v>USD</v>
      </c>
      <c r="F24" s="70" t="str">
        <f ca="1"/>
        <v>364 Days</v>
      </c>
      <c r="G24" s="130">
        <f ca="1"/>
        <v>45806</v>
      </c>
      <c r="H24" s="130">
        <f ca="1"/>
        <v>46170</v>
      </c>
      <c r="I24" s="132">
        <f ca="1"/>
        <v>30000000</v>
      </c>
      <c r="J24" s="135">
        <f ca="1"/>
        <v>90</v>
      </c>
    </row>
    <row r="25" spans="2:10" x14ac:dyDescent="0.25">
      <c r="B25" s="70" t="str">
        <f ca="1"/>
        <v>KH30000016F63</v>
      </c>
      <c r="C25" s="130">
        <f ca="1"/>
        <v>45813</v>
      </c>
      <c r="D25" s="133" t="str">
        <f ca="1"/>
        <v xml:space="preserve">Negotiable Certificate of Deposit </v>
      </c>
      <c r="E25" s="70" t="str">
        <f ca="1"/>
        <v>USD</v>
      </c>
      <c r="F25" s="70" t="str">
        <f ca="1"/>
        <v>364 Days</v>
      </c>
      <c r="G25" s="130">
        <f ca="1"/>
        <v>45813</v>
      </c>
      <c r="H25" s="130">
        <f ca="1"/>
        <v>46177</v>
      </c>
      <c r="I25" s="132">
        <f ca="1"/>
        <v>28000000</v>
      </c>
      <c r="J25" s="135">
        <f ca="1"/>
        <v>97</v>
      </c>
    </row>
    <row r="26" spans="2:10" x14ac:dyDescent="0.25">
      <c r="B26" s="70" t="str">
        <f ca="1"/>
        <v>KH3000001CF64</v>
      </c>
      <c r="C26" s="130">
        <f ca="1"/>
        <v>45820</v>
      </c>
      <c r="D26" s="133" t="str">
        <f ca="1"/>
        <v xml:space="preserve">Negotiable Certificate of Deposit </v>
      </c>
      <c r="E26" s="70" t="str">
        <f ca="1"/>
        <v>USD</v>
      </c>
      <c r="F26" s="70" t="str">
        <f ca="1"/>
        <v>364 Days</v>
      </c>
      <c r="G26" s="130">
        <f ca="1"/>
        <v>45820</v>
      </c>
      <c r="H26" s="130">
        <f ca="1"/>
        <v>46184</v>
      </c>
      <c r="I26" s="132">
        <f ca="1"/>
        <v>22000000</v>
      </c>
      <c r="J26" s="135">
        <f ca="1"/>
        <v>104</v>
      </c>
    </row>
    <row r="27" spans="2:10" x14ac:dyDescent="0.25">
      <c r="B27" s="70" t="str">
        <f ca="1"/>
        <v>KH3000001JF67</v>
      </c>
      <c r="C27" s="130">
        <f ca="1"/>
        <v>45827</v>
      </c>
      <c r="D27" s="133" t="str">
        <f ca="1"/>
        <v xml:space="preserve">Negotiable Certificate of Deposit </v>
      </c>
      <c r="E27" s="70" t="str">
        <f ca="1"/>
        <v>USD</v>
      </c>
      <c r="F27" s="70" t="str">
        <f ca="1"/>
        <v>364 Days</v>
      </c>
      <c r="G27" s="130">
        <f ca="1"/>
        <v>45827</v>
      </c>
      <c r="H27" s="130">
        <f ca="1"/>
        <v>46191</v>
      </c>
      <c r="I27" s="132">
        <f ca="1"/>
        <v>2050000</v>
      </c>
      <c r="J27" s="135">
        <f ca="1"/>
        <v>111</v>
      </c>
    </row>
    <row r="28" spans="2:10" x14ac:dyDescent="0.25">
      <c r="B28" s="70" t="str">
        <f ca="1"/>
        <v>KH3000186F65</v>
      </c>
      <c r="C28" s="130">
        <f ca="1"/>
        <v>45833</v>
      </c>
      <c r="D28" s="133" t="str">
        <f ca="1"/>
        <v xml:space="preserve">Government Bond </v>
      </c>
      <c r="E28" s="70" t="str">
        <f ca="1"/>
        <v>KHR</v>
      </c>
      <c r="F28" s="70" t="str">
        <f ca="1"/>
        <v>3 Years</v>
      </c>
      <c r="G28" s="130">
        <f ca="1"/>
        <v>45835</v>
      </c>
      <c r="H28" s="130">
        <f ca="1"/>
        <v>46931</v>
      </c>
      <c r="I28" s="132">
        <f ca="1"/>
        <v>12000000000</v>
      </c>
      <c r="J28" s="135">
        <f ca="1"/>
        <v>851</v>
      </c>
    </row>
    <row r="29" spans="2:10" x14ac:dyDescent="0.25">
      <c r="B29" s="70" t="str">
        <f ca="1"/>
        <v>KH3000001QF68</v>
      </c>
      <c r="C29" s="130">
        <f ca="1"/>
        <v>45834</v>
      </c>
      <c r="D29" s="133" t="str">
        <f ca="1"/>
        <v xml:space="preserve">Negotiable Certificate of Deposit </v>
      </c>
      <c r="E29" s="70" t="str">
        <f ca="1"/>
        <v>USD</v>
      </c>
      <c r="F29" s="70" t="str">
        <f ca="1"/>
        <v>364 Days</v>
      </c>
      <c r="G29" s="130">
        <f ca="1"/>
        <v>45834</v>
      </c>
      <c r="H29" s="130">
        <f ca="1"/>
        <v>46198</v>
      </c>
      <c r="I29" s="132">
        <f ca="1"/>
        <v>2050000</v>
      </c>
      <c r="J29" s="135">
        <f ca="1"/>
        <v>118</v>
      </c>
    </row>
    <row r="30" spans="2:10" x14ac:dyDescent="0.25">
      <c r="B30" s="70" t="str">
        <f ca="1"/>
        <v>KH3000001CF72</v>
      </c>
      <c r="C30" s="130">
        <f ca="1"/>
        <v>45848</v>
      </c>
      <c r="D30" s="133" t="str">
        <f ca="1"/>
        <v xml:space="preserve">Negotiable Certificate of Deposit </v>
      </c>
      <c r="E30" s="70" t="str">
        <f ca="1"/>
        <v>USD</v>
      </c>
      <c r="F30" s="70" t="str">
        <f ca="1"/>
        <v>364 Days</v>
      </c>
      <c r="G30" s="130">
        <f ca="1"/>
        <v>45848</v>
      </c>
      <c r="H30" s="130">
        <f ca="1"/>
        <v>46212</v>
      </c>
      <c r="I30" s="132">
        <f ca="1"/>
        <v>10000000</v>
      </c>
      <c r="J30" s="135">
        <f ca="1"/>
        <v>132</v>
      </c>
    </row>
    <row r="31" spans="2:10" x14ac:dyDescent="0.25">
      <c r="B31" s="70" t="str">
        <f ca="1"/>
        <v>KH3000001JF75</v>
      </c>
      <c r="C31" s="130">
        <f ca="1"/>
        <v>45855</v>
      </c>
      <c r="D31" s="133" t="str">
        <f ca="1"/>
        <v xml:space="preserve">Negotiable Certificate of Deposit </v>
      </c>
      <c r="E31" s="70" t="str">
        <f ca="1"/>
        <v>USD</v>
      </c>
      <c r="F31" s="70" t="str">
        <f ca="1"/>
        <v>364 Days</v>
      </c>
      <c r="G31" s="130">
        <f ca="1"/>
        <v>45855</v>
      </c>
      <c r="H31" s="130">
        <f ca="1"/>
        <v>46219</v>
      </c>
      <c r="I31" s="132">
        <f ca="1"/>
        <v>10000000</v>
      </c>
      <c r="J31" s="135">
        <f ca="1"/>
        <v>139</v>
      </c>
    </row>
    <row r="32" spans="2:10" x14ac:dyDescent="0.25">
      <c r="B32" s="70" t="str">
        <f ca="1"/>
        <v>KH3000187F72</v>
      </c>
      <c r="C32" s="130">
        <f ca="1"/>
        <v>45861</v>
      </c>
      <c r="D32" s="133" t="str">
        <f ca="1"/>
        <v xml:space="preserve">Government Bond </v>
      </c>
      <c r="E32" s="70" t="str">
        <f ca="1"/>
        <v>KHR</v>
      </c>
      <c r="F32" s="70" t="str">
        <f ca="1"/>
        <v>5 Years</v>
      </c>
      <c r="G32" s="130">
        <f ca="1"/>
        <v>45863</v>
      </c>
      <c r="H32" s="130">
        <f ca="1"/>
        <v>47689</v>
      </c>
      <c r="I32" s="132">
        <f ca="1"/>
        <v>8000000000</v>
      </c>
      <c r="J32" s="135">
        <f ca="1"/>
        <v>1609</v>
      </c>
    </row>
    <row r="33" spans="2:10" x14ac:dyDescent="0.25">
      <c r="B33" s="70" t="str">
        <f ca="1"/>
        <v>KH30000015F98</v>
      </c>
      <c r="C33" s="130">
        <f ca="1"/>
        <v>45904</v>
      </c>
      <c r="D33" s="133" t="str">
        <f ca="1"/>
        <v xml:space="preserve">Negotiable Certificate of Deposit </v>
      </c>
      <c r="E33" s="70" t="str">
        <f ca="1"/>
        <v>USD</v>
      </c>
      <c r="F33" s="70" t="str">
        <f ca="1"/>
        <v>182 Days</v>
      </c>
      <c r="G33" s="130">
        <f ca="1"/>
        <v>45904</v>
      </c>
      <c r="H33" s="130">
        <f ca="1"/>
        <v>46086</v>
      </c>
      <c r="I33" s="132">
        <f ca="1"/>
        <v>22000000</v>
      </c>
      <c r="J33" s="135">
        <f ca="1"/>
        <v>6</v>
      </c>
    </row>
    <row r="34" spans="2:10" x14ac:dyDescent="0.25">
      <c r="B34" s="70" t="str">
        <f ca="1"/>
        <v>KH30000018F95</v>
      </c>
      <c r="C34" s="130">
        <f ca="1"/>
        <v>45911</v>
      </c>
      <c r="D34" s="133" t="str">
        <f ca="1"/>
        <v xml:space="preserve">Negotiable Certificate of Deposit </v>
      </c>
      <c r="E34" s="70" t="str">
        <f ca="1"/>
        <v>KHR</v>
      </c>
      <c r="F34" s="70" t="str">
        <f ca="1"/>
        <v>182 Days</v>
      </c>
      <c r="G34" s="130">
        <f ca="1"/>
        <v>45911</v>
      </c>
      <c r="H34" s="130">
        <f ca="1"/>
        <v>46093</v>
      </c>
      <c r="I34" s="132">
        <f ca="1"/>
        <v>25000000000</v>
      </c>
      <c r="J34" s="135">
        <f ca="1"/>
        <v>13</v>
      </c>
    </row>
    <row r="35" spans="2:10" x14ac:dyDescent="0.25">
      <c r="B35" s="70" t="str">
        <f ca="1"/>
        <v>KH3000001AF90</v>
      </c>
      <c r="C35" s="130">
        <f ca="1"/>
        <v>45911</v>
      </c>
      <c r="D35" s="133" t="str">
        <f ca="1"/>
        <v xml:space="preserve">Negotiable Certificate of Deposit </v>
      </c>
      <c r="E35" s="70" t="str">
        <f ca="1"/>
        <v>USD</v>
      </c>
      <c r="F35" s="70" t="str">
        <f ca="1"/>
        <v>182 Days</v>
      </c>
      <c r="G35" s="130">
        <f ca="1"/>
        <v>45911</v>
      </c>
      <c r="H35" s="130">
        <f ca="1"/>
        <v>46093</v>
      </c>
      <c r="I35" s="132">
        <f ca="1"/>
        <v>30000000</v>
      </c>
      <c r="J35" s="135">
        <f ca="1"/>
        <v>13</v>
      </c>
    </row>
    <row r="36" spans="2:10" x14ac:dyDescent="0.25">
      <c r="B36" s="70" t="str">
        <f ca="1"/>
        <v>KH3000189F96</v>
      </c>
      <c r="C36" s="130">
        <f ca="1"/>
        <v>45917</v>
      </c>
      <c r="D36" s="133" t="str">
        <f ca="1"/>
        <v xml:space="preserve">Government Bond </v>
      </c>
      <c r="E36" s="70" t="str">
        <f ca="1"/>
        <v>KHR</v>
      </c>
      <c r="F36" s="70" t="str">
        <f ca="1"/>
        <v>3 Years</v>
      </c>
      <c r="G36" s="130">
        <f ca="1"/>
        <v>45919</v>
      </c>
      <c r="H36" s="130">
        <f ca="1"/>
        <v>47015</v>
      </c>
      <c r="I36" s="132">
        <f ca="1"/>
        <v>40000000000</v>
      </c>
      <c r="J36" s="135">
        <f ca="1"/>
        <v>935</v>
      </c>
    </row>
    <row r="37" spans="2:10" x14ac:dyDescent="0.25">
      <c r="B37" s="70" t="str">
        <f ca="1"/>
        <v>KH3000001DF97</v>
      </c>
      <c r="C37" s="130">
        <f ca="1"/>
        <v>45918</v>
      </c>
      <c r="D37" s="133" t="str">
        <f ca="1"/>
        <v xml:space="preserve">Negotiable Certificate of Deposit </v>
      </c>
      <c r="E37" s="70" t="str">
        <f ca="1"/>
        <v>KHR</v>
      </c>
      <c r="F37" s="70" t="str">
        <f ca="1"/>
        <v>182 Days</v>
      </c>
      <c r="G37" s="130">
        <f ca="1"/>
        <v>45918</v>
      </c>
      <c r="H37" s="130">
        <f ca="1"/>
        <v>46100</v>
      </c>
      <c r="I37" s="132">
        <f ca="1"/>
        <v>21300000000</v>
      </c>
      <c r="J37" s="135">
        <f ca="1"/>
        <v>20</v>
      </c>
    </row>
    <row r="38" spans="2:10" x14ac:dyDescent="0.25">
      <c r="B38" s="70" t="str">
        <f ca="1"/>
        <v>KH3000001FF95</v>
      </c>
      <c r="C38" s="130">
        <f ca="1"/>
        <v>45918</v>
      </c>
      <c r="D38" s="133" t="str">
        <f ca="1"/>
        <v xml:space="preserve">Negotiable Certificate of Deposit </v>
      </c>
      <c r="E38" s="70" t="str">
        <f ca="1"/>
        <v>USD</v>
      </c>
      <c r="F38" s="70" t="str">
        <f ca="1"/>
        <v>182 Days</v>
      </c>
      <c r="G38" s="130">
        <f ca="1"/>
        <v>45918</v>
      </c>
      <c r="H38" s="130">
        <f ca="1"/>
        <v>46100</v>
      </c>
      <c r="I38" s="132">
        <f ca="1"/>
        <v>30000000</v>
      </c>
      <c r="J38" s="135">
        <f ca="1"/>
        <v>20</v>
      </c>
    </row>
    <row r="39" spans="2:10" x14ac:dyDescent="0.25">
      <c r="B39" s="70" t="str">
        <f ca="1"/>
        <v>KH3000001JF91</v>
      </c>
      <c r="C39" s="130">
        <f ca="1"/>
        <v>45925</v>
      </c>
      <c r="D39" s="133" t="str">
        <f ca="1"/>
        <v xml:space="preserve">Negotiable Certificate of Deposit </v>
      </c>
      <c r="E39" s="70" t="str">
        <f ca="1"/>
        <v>KHR</v>
      </c>
      <c r="F39" s="70" t="str">
        <f ca="1"/>
        <v>182 Days</v>
      </c>
      <c r="G39" s="130">
        <f ca="1"/>
        <v>45925</v>
      </c>
      <c r="H39" s="130">
        <f ca="1"/>
        <v>46107</v>
      </c>
      <c r="I39" s="132">
        <f ca="1"/>
        <v>2000000000</v>
      </c>
      <c r="J39" s="135">
        <f ca="1"/>
        <v>27</v>
      </c>
    </row>
    <row r="40" spans="2:10" x14ac:dyDescent="0.25">
      <c r="B40" s="70" t="str">
        <f ca="1"/>
        <v>KH3000001LF97</v>
      </c>
      <c r="C40" s="130">
        <f ca="1"/>
        <v>45925</v>
      </c>
      <c r="D40" s="133" t="str">
        <f ca="1"/>
        <v xml:space="preserve">Negotiable Certificate of Deposit </v>
      </c>
      <c r="E40" s="70" t="str">
        <f ca="1"/>
        <v>USD</v>
      </c>
      <c r="F40" s="70" t="str">
        <f ca="1"/>
        <v>182 Days</v>
      </c>
      <c r="G40" s="130">
        <f ca="1"/>
        <v>45925</v>
      </c>
      <c r="H40" s="130">
        <f ca="1"/>
        <v>46107</v>
      </c>
      <c r="I40" s="132">
        <f ca="1"/>
        <v>30000000</v>
      </c>
      <c r="J40" s="135">
        <f ca="1"/>
        <v>27</v>
      </c>
    </row>
    <row r="41" spans="2:10" x14ac:dyDescent="0.25">
      <c r="B41" s="70" t="str">
        <f ca="1"/>
        <v>KH30000013FA9</v>
      </c>
      <c r="C41" s="130">
        <f ca="1"/>
        <v>45932</v>
      </c>
      <c r="D41" s="133" t="str">
        <f ca="1"/>
        <v xml:space="preserve">Negotiable Certificate of Deposit </v>
      </c>
      <c r="E41" s="70" t="str">
        <f ca="1"/>
        <v>KHR</v>
      </c>
      <c r="F41" s="70" t="str">
        <f ca="1"/>
        <v>182 Days</v>
      </c>
      <c r="G41" s="130">
        <f ca="1"/>
        <v>45932</v>
      </c>
      <c r="H41" s="130">
        <f ca="1"/>
        <v>46114</v>
      </c>
      <c r="I41" s="132">
        <f ca="1"/>
        <v>3200000000</v>
      </c>
      <c r="J41" s="135">
        <f ca="1"/>
        <v>34</v>
      </c>
    </row>
    <row r="42" spans="2:10" x14ac:dyDescent="0.25">
      <c r="B42" s="70" t="str">
        <f ca="1"/>
        <v>KH30000015FA4</v>
      </c>
      <c r="C42" s="130">
        <f ca="1"/>
        <v>45932</v>
      </c>
      <c r="D42" s="133" t="str">
        <f ca="1"/>
        <v xml:space="preserve">Negotiable Certificate of Deposit </v>
      </c>
      <c r="E42" s="70" t="str">
        <f ca="1"/>
        <v>USD</v>
      </c>
      <c r="F42" s="70" t="str">
        <f ca="1"/>
        <v>182 Days</v>
      </c>
      <c r="G42" s="130">
        <f ca="1"/>
        <v>45932</v>
      </c>
      <c r="H42" s="130">
        <f ca="1"/>
        <v>46114</v>
      </c>
      <c r="I42" s="132">
        <f ca="1"/>
        <v>30000000</v>
      </c>
      <c r="J42" s="135">
        <f ca="1"/>
        <v>34</v>
      </c>
    </row>
    <row r="43" spans="2:10" x14ac:dyDescent="0.25">
      <c r="B43" s="70" t="str">
        <f ca="1"/>
        <v>KH3000001AFA5</v>
      </c>
      <c r="C43" s="130">
        <f ca="1"/>
        <v>45939</v>
      </c>
      <c r="D43" s="133" t="str">
        <f ca="1"/>
        <v xml:space="preserve">Negotiable Certificate of Deposit </v>
      </c>
      <c r="E43" s="70" t="str">
        <f ca="1"/>
        <v>USD</v>
      </c>
      <c r="F43" s="70" t="str">
        <f ca="1"/>
        <v>182 Days</v>
      </c>
      <c r="G43" s="130">
        <f ca="1"/>
        <v>45939</v>
      </c>
      <c r="H43" s="130">
        <f ca="1"/>
        <v>46121</v>
      </c>
      <c r="I43" s="132">
        <f ca="1"/>
        <v>30000000</v>
      </c>
      <c r="J43" s="135">
        <f ca="1"/>
        <v>41</v>
      </c>
    </row>
    <row r="44" spans="2:10" x14ac:dyDescent="0.25">
      <c r="B44" s="70" t="str">
        <f ca="1"/>
        <v>KH3000001DFA9</v>
      </c>
      <c r="C44" s="130">
        <f ca="1"/>
        <v>45946</v>
      </c>
      <c r="D44" s="133" t="str">
        <f ca="1"/>
        <v xml:space="preserve">Negotiable Certificate of Deposit </v>
      </c>
      <c r="E44" s="70" t="str">
        <f ca="1"/>
        <v>KHR</v>
      </c>
      <c r="F44" s="70" t="str">
        <f ca="1"/>
        <v>182 Days</v>
      </c>
      <c r="G44" s="130">
        <f ca="1"/>
        <v>45946</v>
      </c>
      <c r="H44" s="130">
        <f ca="1"/>
        <v>46128</v>
      </c>
      <c r="I44" s="132">
        <f ca="1"/>
        <v>1200000000</v>
      </c>
      <c r="J44" s="135">
        <f ca="1"/>
        <v>48</v>
      </c>
    </row>
    <row r="45" spans="2:10" x14ac:dyDescent="0.25">
      <c r="B45" s="70" t="str">
        <f ca="1"/>
        <v>KH3000001FFA4</v>
      </c>
      <c r="C45" s="130">
        <f ca="1"/>
        <v>45946</v>
      </c>
      <c r="D45" s="133" t="str">
        <f ca="1"/>
        <v xml:space="preserve">Negotiable Certificate of Deposit </v>
      </c>
      <c r="E45" s="70" t="str">
        <f ca="1"/>
        <v>USD</v>
      </c>
      <c r="F45" s="70" t="str">
        <f ca="1"/>
        <v>182 Days</v>
      </c>
      <c r="G45" s="130">
        <f ca="1"/>
        <v>45946</v>
      </c>
      <c r="H45" s="130">
        <f ca="1"/>
        <v>46128</v>
      </c>
      <c r="I45" s="132">
        <f ca="1"/>
        <v>30000000</v>
      </c>
      <c r="J45" s="135">
        <f ca="1"/>
        <v>48</v>
      </c>
    </row>
    <row r="46" spans="2:10" x14ac:dyDescent="0.25">
      <c r="B46" s="70" t="str">
        <f ca="1"/>
        <v>KH300018AFA7</v>
      </c>
      <c r="C46" s="130">
        <f ca="1"/>
        <v>45952</v>
      </c>
      <c r="D46" s="133" t="str">
        <f ca="1"/>
        <v xml:space="preserve">Government Bond </v>
      </c>
      <c r="E46" s="70" t="str">
        <f ca="1"/>
        <v>KHR</v>
      </c>
      <c r="F46" s="70" t="str">
        <f ca="1"/>
        <v>3 Years</v>
      </c>
      <c r="G46" s="130">
        <f ca="1"/>
        <v>45954</v>
      </c>
      <c r="H46" s="130">
        <f ca="1"/>
        <v>47050</v>
      </c>
      <c r="I46" s="132">
        <f ca="1"/>
        <v>157500000000</v>
      </c>
      <c r="J46" s="135">
        <f ca="1"/>
        <v>970</v>
      </c>
    </row>
    <row r="47" spans="2:10" x14ac:dyDescent="0.25">
      <c r="B47" s="70" t="str">
        <f ca="1"/>
        <v>KH3000001LFA2</v>
      </c>
      <c r="C47" s="130">
        <f ca="1"/>
        <v>45953</v>
      </c>
      <c r="D47" s="133" t="str">
        <f ca="1"/>
        <v xml:space="preserve">Negotiable Certificate of Deposit </v>
      </c>
      <c r="E47" s="70" t="str">
        <f ca="1"/>
        <v>USD</v>
      </c>
      <c r="F47" s="70" t="str">
        <f ca="1"/>
        <v>182 Days</v>
      </c>
      <c r="G47" s="130">
        <f ca="1"/>
        <v>45953</v>
      </c>
      <c r="H47" s="130">
        <f ca="1"/>
        <v>46135</v>
      </c>
      <c r="I47" s="132">
        <f ca="1"/>
        <v>30000000</v>
      </c>
      <c r="J47" s="135">
        <f ca="1"/>
        <v>55</v>
      </c>
    </row>
    <row r="48" spans="2:10" x14ac:dyDescent="0.25">
      <c r="B48" s="70" t="str">
        <f ca="1"/>
        <v>KH3000001XFA7</v>
      </c>
      <c r="C48" s="130">
        <f ca="1"/>
        <v>45960</v>
      </c>
      <c r="D48" s="133" t="str">
        <f ca="1"/>
        <v xml:space="preserve">Negotiable Certificate of Deposit </v>
      </c>
      <c r="E48" s="70" t="str">
        <f ca="1"/>
        <v>USD</v>
      </c>
      <c r="F48" s="70" t="str">
        <f ca="1"/>
        <v>182 Days</v>
      </c>
      <c r="G48" s="130">
        <f ca="1"/>
        <v>45960</v>
      </c>
      <c r="H48" s="130">
        <f ca="1"/>
        <v>46142</v>
      </c>
      <c r="I48" s="132">
        <f ca="1"/>
        <v>30000000</v>
      </c>
      <c r="J48" s="135">
        <f ca="1"/>
        <v>62</v>
      </c>
    </row>
    <row r="49" spans="2:10" x14ac:dyDescent="0.25">
      <c r="B49" s="70" t="str">
        <f ca="1"/>
        <v>KH30000013FB7</v>
      </c>
      <c r="C49" s="130">
        <f ca="1"/>
        <v>45974</v>
      </c>
      <c r="D49" s="133" t="str">
        <f ca="1"/>
        <v xml:space="preserve">Negotiable Certificate of Deposit </v>
      </c>
      <c r="E49" s="70" t="str">
        <f ca="1"/>
        <v>KHR</v>
      </c>
      <c r="F49" s="70" t="str">
        <f ca="1"/>
        <v>182 Days</v>
      </c>
      <c r="G49" s="130">
        <f ca="1"/>
        <v>45974</v>
      </c>
      <c r="H49" s="130">
        <f ca="1"/>
        <v>46156</v>
      </c>
      <c r="I49" s="132">
        <f ca="1"/>
        <v>5600000000</v>
      </c>
      <c r="J49" s="135">
        <f ca="1"/>
        <v>76</v>
      </c>
    </row>
    <row r="50" spans="2:10" x14ac:dyDescent="0.25">
      <c r="B50" s="70" t="str">
        <f ca="1"/>
        <v>KH30000015FB2</v>
      </c>
      <c r="C50" s="130">
        <f ca="1"/>
        <v>45974</v>
      </c>
      <c r="D50" s="133" t="str">
        <f ca="1"/>
        <v xml:space="preserve">Negotiable Certificate of Deposit </v>
      </c>
      <c r="E50" s="70" t="str">
        <f ca="1"/>
        <v>USD</v>
      </c>
      <c r="F50" s="70" t="str">
        <f ca="1"/>
        <v>182 Days</v>
      </c>
      <c r="G50" s="130">
        <f ca="1"/>
        <v>45974</v>
      </c>
      <c r="H50" s="130">
        <f ca="1"/>
        <v>46156</v>
      </c>
      <c r="I50" s="132">
        <f ca="1"/>
        <v>30000000</v>
      </c>
      <c r="J50" s="135">
        <f ca="1"/>
        <v>76</v>
      </c>
    </row>
    <row r="51" spans="2:10" x14ac:dyDescent="0.25">
      <c r="B51" s="70" t="str">
        <f ca="1"/>
        <v>KH30000018FB6</v>
      </c>
      <c r="C51" s="130">
        <f ca="1"/>
        <v>45981</v>
      </c>
      <c r="D51" s="133" t="str">
        <f ca="1"/>
        <v xml:space="preserve">Negotiable Certificate of Deposit </v>
      </c>
      <c r="E51" s="70" t="str">
        <f ca="1"/>
        <v>KHR</v>
      </c>
      <c r="F51" s="70" t="str">
        <f ca="1"/>
        <v>182 Days</v>
      </c>
      <c r="G51" s="130">
        <f ca="1"/>
        <v>45981</v>
      </c>
      <c r="H51" s="130">
        <f ca="1"/>
        <v>46163</v>
      </c>
      <c r="I51" s="132">
        <f ca="1"/>
        <v>4200000000</v>
      </c>
      <c r="J51" s="135">
        <f ca="1"/>
        <v>83</v>
      </c>
    </row>
    <row r="52" spans="2:10" x14ac:dyDescent="0.25">
      <c r="B52" s="70" t="str">
        <f ca="1"/>
        <v>KH3000001AFB3</v>
      </c>
      <c r="C52" s="130">
        <f ca="1"/>
        <v>45981</v>
      </c>
      <c r="D52" s="133" t="str">
        <f ca="1"/>
        <v xml:space="preserve">Negotiable Certificate of Deposit </v>
      </c>
      <c r="E52" s="70" t="str">
        <f ca="1"/>
        <v>USD</v>
      </c>
      <c r="F52" s="70" t="str">
        <f ca="1"/>
        <v>182 Days</v>
      </c>
      <c r="G52" s="130">
        <f ca="1"/>
        <v>45981</v>
      </c>
      <c r="H52" s="130">
        <f ca="1"/>
        <v>46163</v>
      </c>
      <c r="I52" s="132">
        <f ca="1"/>
        <v>30000000</v>
      </c>
      <c r="J52" s="135">
        <f ca="1"/>
        <v>83</v>
      </c>
    </row>
    <row r="53" spans="2:10" x14ac:dyDescent="0.25">
      <c r="B53" s="70" t="str">
        <f ca="1"/>
        <v>KH3000001FFB2</v>
      </c>
      <c r="C53" s="130">
        <f ca="1"/>
        <v>45988</v>
      </c>
      <c r="D53" s="133" t="str">
        <f ca="1"/>
        <v xml:space="preserve">Negotiable Certificate of Deposit </v>
      </c>
      <c r="E53" s="70" t="str">
        <f ca="1"/>
        <v>USD</v>
      </c>
      <c r="F53" s="70" t="str">
        <f ca="1"/>
        <v>182 Days</v>
      </c>
      <c r="G53" s="130">
        <f ca="1"/>
        <v>45957</v>
      </c>
      <c r="H53" s="130">
        <f ca="1"/>
        <v>46139</v>
      </c>
      <c r="I53" s="132">
        <f ca="1"/>
        <v>30000000</v>
      </c>
      <c r="J53" s="135">
        <f ca="1"/>
        <v>59</v>
      </c>
    </row>
    <row r="54" spans="2:10" x14ac:dyDescent="0.25">
      <c r="B54" s="70" t="str">
        <f ca="1"/>
        <v>KH30000012FC7</v>
      </c>
      <c r="C54" s="130">
        <f ca="1"/>
        <v>45995</v>
      </c>
      <c r="D54" s="133" t="str">
        <f ca="1"/>
        <v xml:space="preserve">Negotiable Certificate of Deposit </v>
      </c>
      <c r="E54" s="70" t="str">
        <f ca="1"/>
        <v>KHR</v>
      </c>
      <c r="F54" s="70" t="str">
        <f ca="1"/>
        <v>91 Days</v>
      </c>
      <c r="G54" s="130">
        <f ca="1"/>
        <v>45995</v>
      </c>
      <c r="H54" s="130">
        <f ca="1"/>
        <v>46086</v>
      </c>
      <c r="I54" s="132">
        <f ca="1"/>
        <v>50000000000</v>
      </c>
      <c r="J54" s="135">
        <f ca="1"/>
        <v>6</v>
      </c>
    </row>
    <row r="55" spans="2:10" x14ac:dyDescent="0.25">
      <c r="B55" s="70" t="str">
        <f ca="1"/>
        <v>KH30000013FC5</v>
      </c>
      <c r="C55" s="130">
        <f ca="1"/>
        <v>45995</v>
      </c>
      <c r="D55" s="133" t="str">
        <f ca="1"/>
        <v xml:space="preserve">Negotiable Certificate of Deposit </v>
      </c>
      <c r="E55" s="70" t="str">
        <f ca="1"/>
        <v>KHR</v>
      </c>
      <c r="F55" s="70" t="str">
        <f ca="1"/>
        <v>182 Days</v>
      </c>
      <c r="G55" s="130">
        <f ca="1"/>
        <v>45995</v>
      </c>
      <c r="H55" s="130">
        <f ca="1"/>
        <v>46177</v>
      </c>
      <c r="I55" s="132">
        <f ca="1"/>
        <v>10000000000</v>
      </c>
      <c r="J55" s="135">
        <f ca="1"/>
        <v>97</v>
      </c>
    </row>
    <row r="56" spans="2:10" x14ac:dyDescent="0.25">
      <c r="B56" s="70" t="str">
        <f ca="1"/>
        <v>KH30000014FC3</v>
      </c>
      <c r="C56" s="130">
        <f ca="1"/>
        <v>45995</v>
      </c>
      <c r="D56" s="133" t="str">
        <f ca="1"/>
        <v xml:space="preserve">Negotiable Certificate of Deposit </v>
      </c>
      <c r="E56" s="70" t="str">
        <f ca="1"/>
        <v>USD</v>
      </c>
      <c r="F56" s="70" t="str">
        <f ca="1"/>
        <v>91 Days</v>
      </c>
      <c r="G56" s="130">
        <f ca="1"/>
        <v>45995</v>
      </c>
      <c r="H56" s="130">
        <f ca="1"/>
        <v>46086</v>
      </c>
      <c r="I56" s="132">
        <f ca="1"/>
        <v>30000000</v>
      </c>
      <c r="J56" s="135">
        <f ca="1"/>
        <v>6</v>
      </c>
    </row>
    <row r="57" spans="2:10" x14ac:dyDescent="0.25">
      <c r="B57" s="70" t="str">
        <f ca="1"/>
        <v>KH30000015FC0</v>
      </c>
      <c r="C57" s="130">
        <f ca="1"/>
        <v>45995</v>
      </c>
      <c r="D57" s="133" t="str">
        <f ca="1"/>
        <v xml:space="preserve">Negotiable Certificate of Deposit </v>
      </c>
      <c r="E57" s="70" t="str">
        <f ca="1"/>
        <v>USD</v>
      </c>
      <c r="F57" s="70" t="str">
        <f ca="1"/>
        <v>182 Days</v>
      </c>
      <c r="G57" s="130">
        <f ca="1"/>
        <v>45995</v>
      </c>
      <c r="H57" s="130">
        <f ca="1"/>
        <v>46177</v>
      </c>
      <c r="I57" s="132">
        <f ca="1"/>
        <v>30000000</v>
      </c>
      <c r="J57" s="135">
        <f ca="1"/>
        <v>97</v>
      </c>
    </row>
    <row r="58" spans="2:10" x14ac:dyDescent="0.25">
      <c r="B58" s="70" t="str">
        <f ca="1"/>
        <v>KH300018BFC1</v>
      </c>
      <c r="C58" s="130">
        <f ca="1"/>
        <v>46001</v>
      </c>
      <c r="D58" s="133" t="str">
        <f ca="1"/>
        <v xml:space="preserve">Government Bond </v>
      </c>
      <c r="E58" s="70" t="str">
        <f ca="1"/>
        <v>KHR</v>
      </c>
      <c r="F58" s="70" t="str">
        <f ca="1"/>
        <v>3 Years</v>
      </c>
      <c r="G58" s="130">
        <f ca="1"/>
        <v>46003</v>
      </c>
      <c r="H58" s="130">
        <f ca="1"/>
        <v>47099</v>
      </c>
      <c r="I58" s="132">
        <f ca="1"/>
        <v>22000000000</v>
      </c>
      <c r="J58" s="135">
        <f ca="1"/>
        <v>1019</v>
      </c>
    </row>
    <row r="59" spans="2:10" x14ac:dyDescent="0.25">
      <c r="B59" s="70" t="str">
        <f ca="1"/>
        <v>KH300018CFC9</v>
      </c>
      <c r="C59" s="130">
        <f ca="1"/>
        <v>46001</v>
      </c>
      <c r="D59" s="133" t="str">
        <f ca="1"/>
        <v xml:space="preserve">Government Bond </v>
      </c>
      <c r="E59" s="70" t="str">
        <f ca="1"/>
        <v>KHR</v>
      </c>
      <c r="F59" s="70" t="str">
        <f ca="1"/>
        <v>5 Years</v>
      </c>
      <c r="G59" s="130">
        <f ca="1"/>
        <v>46003</v>
      </c>
      <c r="H59" s="130">
        <f ca="1"/>
        <v>47829</v>
      </c>
      <c r="I59" s="132">
        <f ca="1"/>
        <v>20000000000</v>
      </c>
      <c r="J59" s="135">
        <f ca="1"/>
        <v>1749</v>
      </c>
    </row>
    <row r="60" spans="2:10" x14ac:dyDescent="0.25">
      <c r="B60" s="70" t="str">
        <f ca="1"/>
        <v>KH300018DFC7</v>
      </c>
      <c r="C60" s="130">
        <f ca="1"/>
        <v>46001</v>
      </c>
      <c r="D60" s="133" t="str">
        <f ca="1"/>
        <v xml:space="preserve">Government Bond </v>
      </c>
      <c r="E60" s="70" t="str">
        <f ca="1"/>
        <v>USD</v>
      </c>
      <c r="F60" s="70" t="str">
        <f ca="1"/>
        <v>10 Years</v>
      </c>
      <c r="G60" s="130">
        <f ca="1"/>
        <v>46003</v>
      </c>
      <c r="H60" s="130">
        <f ca="1"/>
        <v>49655</v>
      </c>
      <c r="I60" s="132">
        <f ca="1"/>
        <v>6000000</v>
      </c>
      <c r="J60" s="135">
        <f ca="1"/>
        <v>3575</v>
      </c>
    </row>
    <row r="61" spans="2:10" x14ac:dyDescent="0.25">
      <c r="B61" s="70" t="str">
        <f ca="1"/>
        <v>KH300018EFC5</v>
      </c>
      <c r="C61" s="130">
        <f ca="1"/>
        <v>46001</v>
      </c>
      <c r="D61" s="133" t="str">
        <f ca="1"/>
        <v xml:space="preserve">Government Bond </v>
      </c>
      <c r="E61" s="70" t="str">
        <f ca="1"/>
        <v>USD</v>
      </c>
      <c r="F61" s="70" t="str">
        <f ca="1"/>
        <v>15 Years</v>
      </c>
      <c r="G61" s="130">
        <f ca="1"/>
        <v>46003</v>
      </c>
      <c r="H61" s="130">
        <f ca="1"/>
        <v>51482</v>
      </c>
      <c r="I61" s="132">
        <f ca="1"/>
        <v>64000000</v>
      </c>
      <c r="J61" s="135">
        <f ca="1"/>
        <v>5402</v>
      </c>
    </row>
    <row r="62" spans="2:10" x14ac:dyDescent="0.25">
      <c r="B62" s="70" t="str">
        <f ca="1"/>
        <v>KH30000017FC6</v>
      </c>
      <c r="C62" s="130">
        <f ca="1"/>
        <v>46002</v>
      </c>
      <c r="D62" s="133" t="str">
        <f ca="1"/>
        <v xml:space="preserve">Negotiable Certificate of Deposit </v>
      </c>
      <c r="E62" s="70" t="str">
        <f ca="1"/>
        <v>KHR</v>
      </c>
      <c r="F62" s="70" t="str">
        <f ca="1"/>
        <v>91 Days</v>
      </c>
      <c r="G62" s="130">
        <f ca="1"/>
        <v>46002</v>
      </c>
      <c r="H62" s="130">
        <f ca="1"/>
        <v>46093</v>
      </c>
      <c r="I62" s="132">
        <f ca="1"/>
        <v>7401000000</v>
      </c>
      <c r="J62" s="135">
        <f ca="1"/>
        <v>13</v>
      </c>
    </row>
    <row r="63" spans="2:10" x14ac:dyDescent="0.25">
      <c r="B63" s="70" t="str">
        <f ca="1"/>
        <v>KH30000018FC4</v>
      </c>
      <c r="C63" s="130">
        <f ca="1"/>
        <v>46002</v>
      </c>
      <c r="D63" s="133" t="str">
        <f ca="1"/>
        <v xml:space="preserve">Negotiable Certificate of Deposit </v>
      </c>
      <c r="E63" s="70" t="str">
        <f ca="1"/>
        <v>KHR</v>
      </c>
      <c r="F63" s="70" t="str">
        <f ca="1"/>
        <v>182 Days</v>
      </c>
      <c r="G63" s="130">
        <f ca="1"/>
        <v>46002</v>
      </c>
      <c r="H63" s="130">
        <f ca="1"/>
        <v>46184</v>
      </c>
      <c r="I63" s="132">
        <f ca="1"/>
        <v>200000000</v>
      </c>
      <c r="J63" s="135">
        <f ca="1"/>
        <v>104</v>
      </c>
    </row>
    <row r="64" spans="2:10" x14ac:dyDescent="0.25">
      <c r="B64" s="70" t="str">
        <f ca="1"/>
        <v>KH30000019FC2</v>
      </c>
      <c r="C64" s="130">
        <f ca="1"/>
        <v>46002</v>
      </c>
      <c r="D64" s="133" t="str">
        <f ca="1"/>
        <v xml:space="preserve">Negotiable Certificate of Deposit </v>
      </c>
      <c r="E64" s="70" t="str">
        <f ca="1"/>
        <v>USD</v>
      </c>
      <c r="F64" s="70" t="str">
        <f ca="1"/>
        <v>91 Days</v>
      </c>
      <c r="G64" s="130">
        <f ca="1"/>
        <v>46002</v>
      </c>
      <c r="H64" s="130">
        <f ca="1"/>
        <v>46093</v>
      </c>
      <c r="I64" s="132">
        <f ca="1"/>
        <v>9727000</v>
      </c>
      <c r="J64" s="135">
        <f ca="1"/>
        <v>13</v>
      </c>
    </row>
    <row r="65" spans="2:10" x14ac:dyDescent="0.25">
      <c r="B65" s="70" t="str">
        <f ca="1"/>
        <v>KH3000001AFC1</v>
      </c>
      <c r="C65" s="130">
        <f ca="1"/>
        <v>46002</v>
      </c>
      <c r="D65" s="133" t="str">
        <f ca="1"/>
        <v xml:space="preserve">Negotiable Certificate of Deposit </v>
      </c>
      <c r="E65" s="70" t="str">
        <f ca="1"/>
        <v>USD</v>
      </c>
      <c r="F65" s="70" t="str">
        <f ca="1"/>
        <v>182 Days</v>
      </c>
      <c r="G65" s="130">
        <f ca="1"/>
        <v>46002</v>
      </c>
      <c r="H65" s="130">
        <f ca="1"/>
        <v>46184</v>
      </c>
      <c r="I65" s="132">
        <f ca="1"/>
        <v>7500000</v>
      </c>
      <c r="J65" s="135">
        <f ca="1"/>
        <v>104</v>
      </c>
    </row>
    <row r="66" spans="2:10" x14ac:dyDescent="0.25">
      <c r="B66" s="70" t="str">
        <f ca="1"/>
        <v>KH3000001CFC7</v>
      </c>
      <c r="C66" s="130">
        <f ca="1"/>
        <v>46009</v>
      </c>
      <c r="D66" s="133" t="str">
        <f ca="1"/>
        <v xml:space="preserve">Negotiable Certificate of Deposit </v>
      </c>
      <c r="E66" s="70" t="str">
        <f ca="1"/>
        <v>KHR</v>
      </c>
      <c r="F66" s="70" t="str">
        <f ca="1"/>
        <v>91 Days</v>
      </c>
      <c r="G66" s="130">
        <f ca="1"/>
        <v>46009</v>
      </c>
      <c r="H66" s="130">
        <f ca="1"/>
        <v>46100</v>
      </c>
      <c r="I66" s="132">
        <f ca="1"/>
        <v>5000000000</v>
      </c>
      <c r="J66" s="135">
        <f ca="1"/>
        <v>20</v>
      </c>
    </row>
    <row r="67" spans="2:10" x14ac:dyDescent="0.25">
      <c r="B67" s="70" t="str">
        <f ca="1"/>
        <v>KH3000001EFC3</v>
      </c>
      <c r="C67" s="130">
        <f ca="1"/>
        <v>46009</v>
      </c>
      <c r="D67" s="133" t="str">
        <f ca="1"/>
        <v xml:space="preserve">Negotiable Certificate of Deposit </v>
      </c>
      <c r="E67" s="70" t="str">
        <f ca="1"/>
        <v>USD</v>
      </c>
      <c r="F67" s="70" t="str">
        <f ca="1"/>
        <v>91 Days</v>
      </c>
      <c r="G67" s="130">
        <f ca="1"/>
        <v>46009</v>
      </c>
      <c r="H67" s="130">
        <f ca="1"/>
        <v>46100</v>
      </c>
      <c r="I67" s="132">
        <f ca="1"/>
        <v>15500000</v>
      </c>
      <c r="J67" s="135">
        <f ca="1"/>
        <v>20</v>
      </c>
    </row>
    <row r="68" spans="2:10" x14ac:dyDescent="0.25">
      <c r="B68" s="70" t="str">
        <f ca="1"/>
        <v>KH3000001FFC0</v>
      </c>
      <c r="C68" s="130">
        <f ca="1"/>
        <v>46009</v>
      </c>
      <c r="D68" s="133" t="str">
        <f ca="1"/>
        <v xml:space="preserve">Negotiable Certificate of Deposit </v>
      </c>
      <c r="E68" s="70" t="str">
        <f ca="1"/>
        <v>USD</v>
      </c>
      <c r="F68" s="70" t="str">
        <f ca="1"/>
        <v>182 Days</v>
      </c>
      <c r="G68" s="130">
        <f ca="1"/>
        <v>46009</v>
      </c>
      <c r="H68" s="130">
        <f ca="1"/>
        <v>46191</v>
      </c>
      <c r="I68" s="132">
        <f ca="1"/>
        <v>11450000</v>
      </c>
      <c r="J68" s="135">
        <f ca="1"/>
        <v>111</v>
      </c>
    </row>
    <row r="69" spans="2:10" x14ac:dyDescent="0.25">
      <c r="B69" s="70" t="str">
        <f ca="1"/>
        <v>KH3000001HFC6</v>
      </c>
      <c r="C69" s="130">
        <f ca="1"/>
        <v>46016</v>
      </c>
      <c r="D69" s="133" t="str">
        <f ca="1"/>
        <v xml:space="preserve">Negotiable Certificate of Deposit </v>
      </c>
      <c r="E69" s="70" t="str">
        <f ca="1"/>
        <v>KHR</v>
      </c>
      <c r="F69" s="70" t="str">
        <f ca="1"/>
        <v>91 Days</v>
      </c>
      <c r="G69" s="130">
        <f ca="1"/>
        <v>46016</v>
      </c>
      <c r="H69" s="130">
        <f ca="1"/>
        <v>46107</v>
      </c>
      <c r="I69" s="132">
        <f ca="1"/>
        <v>1500000000</v>
      </c>
      <c r="J69" s="135">
        <f ca="1"/>
        <v>27</v>
      </c>
    </row>
    <row r="70" spans="2:10" x14ac:dyDescent="0.25">
      <c r="B70" s="70" t="str">
        <f ca="1"/>
        <v>KH3000001KFC0</v>
      </c>
      <c r="C70" s="130">
        <f ca="1"/>
        <v>46016</v>
      </c>
      <c r="D70" s="133" t="str">
        <f ca="1"/>
        <v xml:space="preserve">Negotiable Certificate of Deposit </v>
      </c>
      <c r="E70" s="70" t="str">
        <f ca="1"/>
        <v>USD</v>
      </c>
      <c r="F70" s="70" t="str">
        <f ca="1"/>
        <v>91 Days</v>
      </c>
      <c r="G70" s="130">
        <f ca="1"/>
        <v>46016</v>
      </c>
      <c r="H70" s="130">
        <f ca="1"/>
        <v>46107</v>
      </c>
      <c r="I70" s="132">
        <f ca="1"/>
        <v>25400000</v>
      </c>
      <c r="J70" s="135">
        <f ca="1"/>
        <v>27</v>
      </c>
    </row>
    <row r="71" spans="2:10" x14ac:dyDescent="0.25">
      <c r="B71" s="70" t="str">
        <f ca="1"/>
        <v>KH30000012G17</v>
      </c>
      <c r="C71" s="130">
        <f ca="1"/>
        <v>46030</v>
      </c>
      <c r="D71" s="133" t="str">
        <f ca="1"/>
        <v xml:space="preserve">Negotiable Certificate of Deposit </v>
      </c>
      <c r="E71" s="70" t="str">
        <f ca="1"/>
        <v>KHR</v>
      </c>
      <c r="F71" s="70" t="str">
        <f ca="1"/>
        <v>91 Days</v>
      </c>
      <c r="G71" s="130">
        <f ca="1"/>
        <v>46030</v>
      </c>
      <c r="H71" s="130">
        <f ca="1"/>
        <v>46121</v>
      </c>
      <c r="I71" s="132">
        <f ca="1"/>
        <v>22700000000</v>
      </c>
      <c r="J71" s="135">
        <f ca="1"/>
        <v>41</v>
      </c>
    </row>
    <row r="72" spans="2:10" x14ac:dyDescent="0.25">
      <c r="B72" s="70" t="str">
        <f ca="1"/>
        <v>KH30000013G16</v>
      </c>
      <c r="C72" s="130">
        <f ca="1"/>
        <v>46030</v>
      </c>
      <c r="D72" s="133" t="str">
        <f ca="1"/>
        <v xml:space="preserve">Negotiable Certificate of Deposit </v>
      </c>
      <c r="E72" s="70" t="str">
        <f ca="1"/>
        <v>KHR</v>
      </c>
      <c r="F72" s="70" t="str">
        <f ca="1"/>
        <v>182 Days</v>
      </c>
      <c r="G72" s="130">
        <f ca="1"/>
        <v>46030</v>
      </c>
      <c r="H72" s="130">
        <f ca="1"/>
        <v>46212</v>
      </c>
      <c r="I72" s="132">
        <f ca="1"/>
        <v>1817000000</v>
      </c>
      <c r="J72" s="135">
        <f ca="1"/>
        <v>132</v>
      </c>
    </row>
    <row r="73" spans="2:10" x14ac:dyDescent="0.25">
      <c r="B73" s="70" t="str">
        <f ca="1"/>
        <v>KH30000014G15</v>
      </c>
      <c r="C73" s="130">
        <f ca="1"/>
        <v>46030</v>
      </c>
      <c r="D73" s="133" t="str">
        <f ca="1"/>
        <v xml:space="preserve">Negotiable Certificate of Deposit </v>
      </c>
      <c r="E73" s="70" t="str">
        <f ca="1"/>
        <v>USD</v>
      </c>
      <c r="F73" s="70" t="str">
        <f ca="1"/>
        <v>91 Days</v>
      </c>
      <c r="G73" s="130">
        <f ca="1"/>
        <v>46030</v>
      </c>
      <c r="H73" s="130">
        <f ca="1"/>
        <v>46121</v>
      </c>
      <c r="I73" s="132">
        <f ca="1"/>
        <v>30000000</v>
      </c>
      <c r="J73" s="135">
        <f ca="1"/>
        <v>41</v>
      </c>
    </row>
    <row r="74" spans="2:10" x14ac:dyDescent="0.25">
      <c r="B74" s="70" t="str">
        <f ca="1"/>
        <v>KH30000015G14</v>
      </c>
      <c r="C74" s="130">
        <f ca="1"/>
        <v>46030</v>
      </c>
      <c r="D74" s="133" t="str">
        <f ca="1"/>
        <v xml:space="preserve">Negotiable Certificate of Deposit </v>
      </c>
      <c r="E74" s="70" t="str">
        <f ca="1"/>
        <v>USD</v>
      </c>
      <c r="F74" s="70" t="str">
        <f ca="1"/>
        <v>182 Days</v>
      </c>
      <c r="G74" s="130">
        <f ca="1"/>
        <v>46030</v>
      </c>
      <c r="H74" s="130">
        <f ca="1"/>
        <v>46212</v>
      </c>
      <c r="I74" s="132">
        <f ca="1"/>
        <v>30000000</v>
      </c>
      <c r="J74" s="135">
        <f ca="1"/>
        <v>132</v>
      </c>
    </row>
    <row r="75" spans="2:10" x14ac:dyDescent="0.25">
      <c r="B75" s="70" t="str">
        <f ca="1"/>
        <v>KH30000017G12</v>
      </c>
      <c r="C75" s="130">
        <f ca="1"/>
        <v>46037</v>
      </c>
      <c r="D75" s="133" t="str">
        <f ca="1"/>
        <v xml:space="preserve">Negotiable Certificate of Deposit </v>
      </c>
      <c r="E75" s="70" t="str">
        <f ca="1"/>
        <v>KHR</v>
      </c>
      <c r="F75" s="70" t="str">
        <f ca="1"/>
        <v>91 Days</v>
      </c>
      <c r="G75" s="130">
        <f ca="1"/>
        <v>46037</v>
      </c>
      <c r="H75" s="130">
        <f ca="1"/>
        <v>46128</v>
      </c>
      <c r="I75" s="132">
        <f ca="1"/>
        <v>6300000000</v>
      </c>
      <c r="J75" s="135">
        <f ca="1"/>
        <v>48</v>
      </c>
    </row>
    <row r="76" spans="2:10" x14ac:dyDescent="0.25">
      <c r="B76" s="70" t="str">
        <f ca="1"/>
        <v>KH30000018G11</v>
      </c>
      <c r="C76" s="130">
        <f ca="1"/>
        <v>46037</v>
      </c>
      <c r="D76" s="133" t="str">
        <f ca="1"/>
        <v xml:space="preserve">Negotiable Certificate of Deposit </v>
      </c>
      <c r="E76" s="70" t="str">
        <f ca="1"/>
        <v>KHR</v>
      </c>
      <c r="F76" s="70" t="str">
        <f ca="1"/>
        <v>182 Days</v>
      </c>
      <c r="G76" s="130">
        <f ca="1"/>
        <v>46037</v>
      </c>
      <c r="H76" s="130">
        <f ca="1"/>
        <v>46219</v>
      </c>
      <c r="I76" s="132">
        <f ca="1"/>
        <v>4200000000</v>
      </c>
      <c r="J76" s="135">
        <f ca="1"/>
        <v>139</v>
      </c>
    </row>
    <row r="77" spans="2:10" x14ac:dyDescent="0.25">
      <c r="B77" s="70" t="str">
        <f ca="1"/>
        <v>KH30000019G10</v>
      </c>
      <c r="C77" s="130">
        <f ca="1"/>
        <v>46037</v>
      </c>
      <c r="D77" s="133" t="str">
        <f ca="1"/>
        <v xml:space="preserve">Negotiable Certificate of Deposit </v>
      </c>
      <c r="E77" s="70" t="str">
        <f ca="1"/>
        <v>USD</v>
      </c>
      <c r="F77" s="70" t="str">
        <f ca="1"/>
        <v>91 Days</v>
      </c>
      <c r="G77" s="130">
        <f ca="1"/>
        <v>46037</v>
      </c>
      <c r="H77" s="130">
        <f ca="1"/>
        <v>46128</v>
      </c>
      <c r="I77" s="132">
        <f ca="1"/>
        <v>30000000</v>
      </c>
      <c r="J77" s="135">
        <f ca="1"/>
        <v>48</v>
      </c>
    </row>
    <row r="78" spans="2:10" x14ac:dyDescent="0.25">
      <c r="B78" s="70" t="str">
        <f ca="1"/>
        <v>KH3000001AG16</v>
      </c>
      <c r="C78" s="130">
        <f ca="1"/>
        <v>46037</v>
      </c>
      <c r="D78" s="133" t="str">
        <f ca="1"/>
        <v xml:space="preserve">Negotiable Certificate of Deposit </v>
      </c>
      <c r="E78" s="70" t="str">
        <f ca="1"/>
        <v>USD</v>
      </c>
      <c r="F78" s="70" t="str">
        <f ca="1"/>
        <v>182 Days</v>
      </c>
      <c r="G78" s="130">
        <f ca="1"/>
        <v>46037</v>
      </c>
      <c r="H78" s="130">
        <f ca="1"/>
        <v>46219</v>
      </c>
      <c r="I78" s="132">
        <f ca="1"/>
        <v>30000000</v>
      </c>
      <c r="J78" s="135">
        <f ca="1"/>
        <v>139</v>
      </c>
    </row>
    <row r="79" spans="2:10" x14ac:dyDescent="0.25">
      <c r="B79" s="70" t="str">
        <f ca="1"/>
        <v>KH3000001CG14</v>
      </c>
      <c r="C79" s="130">
        <f ca="1"/>
        <v>46044</v>
      </c>
      <c r="D79" s="133" t="str">
        <f ca="1"/>
        <v xml:space="preserve">Negotiable Certificate of Deposit </v>
      </c>
      <c r="E79" s="70" t="str">
        <f ca="1"/>
        <v>KHR</v>
      </c>
      <c r="F79" s="70" t="str">
        <f ca="1"/>
        <v>91 Days</v>
      </c>
      <c r="G79" s="130">
        <f ca="1"/>
        <v>46044</v>
      </c>
      <c r="H79" s="130">
        <f ca="1"/>
        <v>46135</v>
      </c>
      <c r="I79" s="132">
        <f ca="1"/>
        <v>5000000000</v>
      </c>
      <c r="J79" s="135">
        <f ca="1"/>
        <v>55</v>
      </c>
    </row>
    <row r="80" spans="2:10" x14ac:dyDescent="0.25">
      <c r="B80" s="70" t="str">
        <f ca="1"/>
        <v>KH3000001EG12</v>
      </c>
      <c r="C80" s="130">
        <f ca="1"/>
        <v>46044</v>
      </c>
      <c r="D80" s="133" t="str">
        <f ca="1"/>
        <v xml:space="preserve">Negotiable Certificate of Deposit </v>
      </c>
      <c r="E80" s="70" t="str">
        <f ca="1"/>
        <v>USD</v>
      </c>
      <c r="F80" s="70" t="str">
        <f ca="1"/>
        <v>91 Days</v>
      </c>
      <c r="G80" s="130">
        <f ca="1"/>
        <v>46044</v>
      </c>
      <c r="H80" s="130">
        <f ca="1"/>
        <v>46135</v>
      </c>
      <c r="I80" s="132">
        <f ca="1"/>
        <v>30000000</v>
      </c>
      <c r="J80" s="135">
        <f ca="1"/>
        <v>55</v>
      </c>
    </row>
    <row r="81" spans="2:10" x14ac:dyDescent="0.25">
      <c r="B81" s="70" t="str">
        <f ca="1"/>
        <v>KH3000001FG11</v>
      </c>
      <c r="C81" s="130">
        <f ca="1"/>
        <v>46044</v>
      </c>
      <c r="D81" s="133" t="str">
        <f ca="1"/>
        <v xml:space="preserve">Negotiable Certificate of Deposit </v>
      </c>
      <c r="E81" s="70" t="str">
        <f ca="1"/>
        <v>USD</v>
      </c>
      <c r="F81" s="70" t="str">
        <f ca="1"/>
        <v>182 Days</v>
      </c>
      <c r="G81" s="130">
        <f ca="1"/>
        <v>46044</v>
      </c>
      <c r="H81" s="130">
        <f ca="1"/>
        <v>46226</v>
      </c>
      <c r="I81" s="132">
        <f ca="1"/>
        <v>30000000</v>
      </c>
      <c r="J81" s="135">
        <f ca="1"/>
        <v>146</v>
      </c>
    </row>
    <row r="82" spans="2:10" x14ac:dyDescent="0.25">
      <c r="B82" s="70" t="str">
        <f ca="1"/>
        <v>KH3000181G10</v>
      </c>
      <c r="C82" s="130">
        <f ca="1"/>
        <v>46050</v>
      </c>
      <c r="D82" s="133" t="str">
        <f ca="1"/>
        <v xml:space="preserve">Government Bond </v>
      </c>
      <c r="E82" s="70" t="str">
        <f ca="1"/>
        <v>KHR</v>
      </c>
      <c r="F82" s="70" t="str">
        <f ca="1"/>
        <v>1 Year</v>
      </c>
      <c r="G82" s="130">
        <f ca="1"/>
        <v>46052</v>
      </c>
      <c r="H82" s="130">
        <f ca="1"/>
        <v>46417</v>
      </c>
      <c r="I82" s="132">
        <f ca="1"/>
        <v>64000000000</v>
      </c>
      <c r="J82" s="135">
        <f ca="1"/>
        <v>337</v>
      </c>
    </row>
    <row r="83" spans="2:10" x14ac:dyDescent="0.25">
      <c r="B83" s="70" t="str">
        <f ca="1"/>
        <v>KH3000182G19</v>
      </c>
      <c r="C83" s="130">
        <f ca="1"/>
        <v>46050</v>
      </c>
      <c r="D83" s="133" t="str">
        <f ca="1"/>
        <v xml:space="preserve">Government Bond </v>
      </c>
      <c r="E83" s="70" t="str">
        <f ca="1"/>
        <v>KHR</v>
      </c>
      <c r="F83" s="70" t="str">
        <f ca="1"/>
        <v>3 Years</v>
      </c>
      <c r="G83" s="130">
        <f ca="1"/>
        <v>46052</v>
      </c>
      <c r="H83" s="130">
        <f ca="1"/>
        <v>47148</v>
      </c>
      <c r="I83" s="132">
        <f ca="1"/>
        <v>50000000000</v>
      </c>
      <c r="J83" s="135">
        <f ca="1"/>
        <v>1068</v>
      </c>
    </row>
    <row r="84" spans="2:10" x14ac:dyDescent="0.25">
      <c r="B84" s="70" t="str">
        <f ca="1"/>
        <v>KH3000184G17</v>
      </c>
      <c r="C84" s="130">
        <f ca="1"/>
        <v>46050</v>
      </c>
      <c r="D84" s="133" t="str">
        <f ca="1"/>
        <v xml:space="preserve">Government Bond </v>
      </c>
      <c r="E84" s="70" t="str">
        <f ca="1"/>
        <v>USD</v>
      </c>
      <c r="F84" s="70" t="str">
        <f ca="1"/>
        <v>1 Year</v>
      </c>
      <c r="G84" s="130">
        <f ca="1"/>
        <v>46052</v>
      </c>
      <c r="H84" s="130">
        <f ca="1"/>
        <v>46417</v>
      </c>
      <c r="I84" s="132">
        <f ca="1"/>
        <v>6200000</v>
      </c>
      <c r="J84" s="135">
        <f ca="1"/>
        <v>337</v>
      </c>
    </row>
    <row r="85" spans="2:10" x14ac:dyDescent="0.25">
      <c r="B85" s="70" t="str">
        <f ca="1"/>
        <v>KH3000185G16</v>
      </c>
      <c r="C85" s="130">
        <f ca="1"/>
        <v>46050</v>
      </c>
      <c r="D85" s="133" t="str">
        <f ca="1"/>
        <v xml:space="preserve">Government Bond </v>
      </c>
      <c r="E85" s="70" t="str">
        <f ca="1"/>
        <v>USD</v>
      </c>
      <c r="F85" s="70" t="str">
        <f ca="1"/>
        <v>3 Years</v>
      </c>
      <c r="G85" s="130">
        <f ca="1"/>
        <v>46052</v>
      </c>
      <c r="H85" s="130">
        <f ca="1"/>
        <v>47148</v>
      </c>
      <c r="I85" s="132">
        <f ca="1"/>
        <v>104200000</v>
      </c>
      <c r="J85" s="135">
        <f ca="1"/>
        <v>1068</v>
      </c>
    </row>
    <row r="86" spans="2:10" x14ac:dyDescent="0.25">
      <c r="B86" s="70" t="str">
        <f ca="1"/>
        <v>KH3000186G15</v>
      </c>
      <c r="C86" s="130">
        <f ca="1"/>
        <v>46050</v>
      </c>
      <c r="D86" s="133" t="str">
        <f ca="1"/>
        <v xml:space="preserve">Government Bond </v>
      </c>
      <c r="E86" s="70" t="str">
        <f ca="1"/>
        <v>USD</v>
      </c>
      <c r="F86" s="70" t="str">
        <f ca="1"/>
        <v>15 Years</v>
      </c>
      <c r="G86" s="130">
        <f ca="1"/>
        <v>46052</v>
      </c>
      <c r="H86" s="130">
        <f ca="1"/>
        <v>51531</v>
      </c>
      <c r="I86" s="132">
        <f ca="1"/>
        <v>52000000</v>
      </c>
      <c r="J86" s="135">
        <f ca="1"/>
        <v>5451</v>
      </c>
    </row>
    <row r="87" spans="2:10" x14ac:dyDescent="0.25">
      <c r="B87" s="70" t="str">
        <f ca="1"/>
        <v>KH3000001HG19</v>
      </c>
      <c r="C87" s="130">
        <f ca="1"/>
        <v>46051</v>
      </c>
      <c r="D87" s="133" t="str">
        <f ca="1"/>
        <v xml:space="preserve">Negotiable Certificate of Deposit </v>
      </c>
      <c r="E87" s="70" t="str">
        <f ca="1"/>
        <v>KHR</v>
      </c>
      <c r="F87" s="70" t="str">
        <f ca="1"/>
        <v>91 Days</v>
      </c>
      <c r="G87" s="130">
        <f ca="1"/>
        <v>46051</v>
      </c>
      <c r="H87" s="130">
        <f ca="1"/>
        <v>46142</v>
      </c>
      <c r="I87" s="132">
        <f ca="1"/>
        <v>5000000000</v>
      </c>
      <c r="J87" s="135">
        <f ca="1"/>
        <v>62</v>
      </c>
    </row>
    <row r="88" spans="2:10" x14ac:dyDescent="0.25">
      <c r="B88" s="70" t="str">
        <f ca="1"/>
        <v>KH3000001KG14</v>
      </c>
      <c r="C88" s="130">
        <f ca="1"/>
        <v>46051</v>
      </c>
      <c r="D88" s="133" t="str">
        <f ca="1"/>
        <v xml:space="preserve">Negotiable Certificate of Deposit </v>
      </c>
      <c r="E88" s="70" t="str">
        <f ca="1"/>
        <v>USD</v>
      </c>
      <c r="F88" s="70" t="str">
        <f ca="1"/>
        <v>91 Days</v>
      </c>
      <c r="G88" s="130">
        <f ca="1"/>
        <v>46051</v>
      </c>
      <c r="H88" s="130">
        <f ca="1"/>
        <v>46142</v>
      </c>
      <c r="I88" s="132">
        <f ca="1"/>
        <v>30000000</v>
      </c>
      <c r="J88" s="135">
        <f ca="1"/>
        <v>62</v>
      </c>
    </row>
    <row r="89" spans="2:10" x14ac:dyDescent="0.25">
      <c r="B89" s="70" t="str">
        <f ca="1"/>
        <v>KH3000001LG13</v>
      </c>
      <c r="C89" s="130">
        <f ca="1"/>
        <v>46051</v>
      </c>
      <c r="D89" s="133" t="str">
        <f ca="1"/>
        <v xml:space="preserve">Negotiable Certificate of Deposit </v>
      </c>
      <c r="E89" s="70" t="str">
        <f ca="1"/>
        <v>USD</v>
      </c>
      <c r="F89" s="70" t="str">
        <f ca="1"/>
        <v>182 Days</v>
      </c>
      <c r="G89" s="130">
        <f ca="1"/>
        <v>46051</v>
      </c>
      <c r="H89" s="130">
        <f ca="1"/>
        <v>46233</v>
      </c>
      <c r="I89" s="132">
        <f ca="1"/>
        <v>30000000</v>
      </c>
      <c r="J89" s="135">
        <f ca="1"/>
        <v>153</v>
      </c>
    </row>
    <row r="90" spans="2:10" x14ac:dyDescent="0.25">
      <c r="B90" s="70" t="str">
        <f ca="1"/>
        <v>KH30000012G25</v>
      </c>
      <c r="C90" s="130">
        <f ca="1"/>
        <v>46058</v>
      </c>
      <c r="D90" s="133" t="str">
        <f ca="1"/>
        <v xml:space="preserve">Negotiable Certificate of Deposit </v>
      </c>
      <c r="E90" s="70" t="str">
        <f ca="1"/>
        <v>KHR</v>
      </c>
      <c r="F90" s="70" t="str">
        <f ca="1"/>
        <v>91 Days</v>
      </c>
      <c r="G90" s="130">
        <f ca="1"/>
        <v>46058</v>
      </c>
      <c r="H90" s="130">
        <f ca="1"/>
        <v>46149</v>
      </c>
      <c r="I90" s="132">
        <f ca="1"/>
        <v>5000000000</v>
      </c>
      <c r="J90" s="135">
        <f ca="1"/>
        <v>69</v>
      </c>
    </row>
    <row r="91" spans="2:10" x14ac:dyDescent="0.25">
      <c r="B91" s="70" t="str">
        <f ca="1"/>
        <v>KH30000014G23</v>
      </c>
      <c r="C91" s="130">
        <f ca="1"/>
        <v>46058</v>
      </c>
      <c r="D91" s="133" t="str">
        <f ca="1"/>
        <v xml:space="preserve">Negotiable Certificate of Deposit </v>
      </c>
      <c r="E91" s="70" t="str">
        <f ca="1"/>
        <v>USD</v>
      </c>
      <c r="F91" s="70" t="str">
        <f ca="1"/>
        <v>91 Days</v>
      </c>
      <c r="G91" s="130">
        <f ca="1"/>
        <v>46058</v>
      </c>
      <c r="H91" s="130">
        <f ca="1"/>
        <v>46149</v>
      </c>
      <c r="I91" s="132">
        <f ca="1"/>
        <v>25000000</v>
      </c>
      <c r="J91" s="135">
        <f ca="1"/>
        <v>69</v>
      </c>
    </row>
    <row r="92" spans="2:10" x14ac:dyDescent="0.25">
      <c r="B92" s="70" t="str">
        <f ca="1"/>
        <v>KH30000015G22</v>
      </c>
      <c r="C92" s="130">
        <f ca="1"/>
        <v>46058</v>
      </c>
      <c r="D92" s="133" t="str">
        <f ca="1"/>
        <v xml:space="preserve">Negotiable Certificate of Deposit </v>
      </c>
      <c r="E92" s="70" t="str">
        <f ca="1"/>
        <v>USD</v>
      </c>
      <c r="F92" s="70" t="str">
        <f ca="1"/>
        <v>182 Days</v>
      </c>
      <c r="G92" s="130">
        <f ca="1"/>
        <v>46058</v>
      </c>
      <c r="H92" s="130">
        <f ca="1"/>
        <v>46240</v>
      </c>
      <c r="I92" s="132">
        <f ca="1"/>
        <v>25000000</v>
      </c>
      <c r="J92" s="135">
        <f ca="1"/>
        <v>160</v>
      </c>
    </row>
    <row r="93" spans="2:10" x14ac:dyDescent="0.25">
      <c r="B93" s="70" t="str">
        <f ca="1"/>
        <v>KH30000017G20</v>
      </c>
      <c r="C93" s="130">
        <f ca="1"/>
        <v>46065</v>
      </c>
      <c r="D93" s="133" t="str">
        <f ca="1"/>
        <v xml:space="preserve">Negotiable Certificate of Deposit </v>
      </c>
      <c r="E93" s="70" t="str">
        <f ca="1"/>
        <v>KHR</v>
      </c>
      <c r="F93" s="70" t="str">
        <f ca="1"/>
        <v>91 Days</v>
      </c>
      <c r="G93" s="130">
        <f ca="1"/>
        <v>46065</v>
      </c>
      <c r="H93" s="130">
        <f ca="1"/>
        <v>46156</v>
      </c>
      <c r="I93" s="132">
        <f ca="1"/>
        <v>25000000000</v>
      </c>
      <c r="J93" s="135">
        <f ca="1"/>
        <v>76</v>
      </c>
    </row>
    <row r="94" spans="2:10" x14ac:dyDescent="0.25">
      <c r="B94" s="70" t="str">
        <f ca="1"/>
        <v>KH30000018G29</v>
      </c>
      <c r="C94" s="130">
        <f ca="1"/>
        <v>46065</v>
      </c>
      <c r="D94" s="133" t="str">
        <f ca="1"/>
        <v xml:space="preserve">Negotiable Certificate of Deposit </v>
      </c>
      <c r="E94" s="70" t="str">
        <f ca="1"/>
        <v>KHR</v>
      </c>
      <c r="F94" s="70" t="str">
        <f ca="1"/>
        <v>182 Days</v>
      </c>
      <c r="G94" s="130">
        <f ca="1"/>
        <v>46065</v>
      </c>
      <c r="H94" s="130">
        <f ca="1"/>
        <v>46247</v>
      </c>
      <c r="I94" s="132">
        <f ca="1"/>
        <v>200000000</v>
      </c>
      <c r="J94" s="135">
        <f ca="1"/>
        <v>167</v>
      </c>
    </row>
    <row r="95" spans="2:10" x14ac:dyDescent="0.25">
      <c r="B95" s="70" t="str">
        <f ca="1"/>
        <v>KH30000019G28</v>
      </c>
      <c r="C95" s="130">
        <f ca="1"/>
        <v>46065</v>
      </c>
      <c r="D95" s="133" t="str">
        <f ca="1"/>
        <v xml:space="preserve">Negotiable Certificate of Deposit </v>
      </c>
      <c r="E95" s="70" t="str">
        <f ca="1"/>
        <v>USD</v>
      </c>
      <c r="F95" s="70" t="str">
        <f ca="1"/>
        <v>91 Days</v>
      </c>
      <c r="G95" s="130">
        <f ca="1"/>
        <v>46065</v>
      </c>
      <c r="H95" s="130">
        <f ca="1"/>
        <v>46156</v>
      </c>
      <c r="I95" s="132">
        <f ca="1"/>
        <v>25000000</v>
      </c>
      <c r="J95" s="135">
        <f ca="1"/>
        <v>76</v>
      </c>
    </row>
    <row r="96" spans="2:10" x14ac:dyDescent="0.25">
      <c r="B96" s="70" t="str">
        <f ca="1"/>
        <v>KH3000001AG24</v>
      </c>
      <c r="C96" s="130">
        <f ca="1"/>
        <v>46065</v>
      </c>
      <c r="D96" s="133" t="str">
        <f ca="1"/>
        <v xml:space="preserve">Negotiable Certificate of Deposit </v>
      </c>
      <c r="E96" s="70" t="str">
        <f ca="1"/>
        <v>USD</v>
      </c>
      <c r="F96" s="70" t="str">
        <f ca="1"/>
        <v>182 Days</v>
      </c>
      <c r="G96" s="130">
        <f ca="1"/>
        <v>46065</v>
      </c>
      <c r="H96" s="130">
        <f ca="1"/>
        <v>46247</v>
      </c>
      <c r="I96" s="132">
        <f ca="1"/>
        <v>25000000</v>
      </c>
      <c r="J96" s="135">
        <f ca="1"/>
        <v>167</v>
      </c>
    </row>
    <row r="97" spans="2:10" x14ac:dyDescent="0.25">
      <c r="B97" s="70" t="str">
        <f ca="1"/>
        <v>KH3000001CG22</v>
      </c>
      <c r="C97" s="130">
        <f ca="1"/>
        <v>46072</v>
      </c>
      <c r="D97" s="133" t="str">
        <f ca="1"/>
        <v xml:space="preserve">Negotiable Certificate of Deposit </v>
      </c>
      <c r="E97" s="70" t="str">
        <f ca="1"/>
        <v>KHR</v>
      </c>
      <c r="F97" s="70" t="str">
        <f ca="1"/>
        <v>91 Days</v>
      </c>
      <c r="G97" s="130">
        <f ca="1"/>
        <v>46072</v>
      </c>
      <c r="H97" s="130">
        <f ca="1"/>
        <v>46163</v>
      </c>
      <c r="I97" s="132">
        <f ca="1"/>
        <v>12500000000</v>
      </c>
      <c r="J97" s="135">
        <f ca="1"/>
        <v>83</v>
      </c>
    </row>
    <row r="98" spans="2:10" x14ac:dyDescent="0.25">
      <c r="B98" s="70" t="str">
        <f ca="1"/>
        <v>KH3000001EG20</v>
      </c>
      <c r="C98" s="130">
        <f ca="1"/>
        <v>46072</v>
      </c>
      <c r="D98" s="133" t="str">
        <f ca="1"/>
        <v xml:space="preserve">Negotiable Certificate of Deposit </v>
      </c>
      <c r="E98" s="70" t="str">
        <f ca="1"/>
        <v>USD</v>
      </c>
      <c r="F98" s="70" t="str">
        <f ca="1"/>
        <v>91 Days</v>
      </c>
      <c r="G98" s="130">
        <f ca="1"/>
        <v>46072</v>
      </c>
      <c r="H98" s="130">
        <f ca="1"/>
        <v>46163</v>
      </c>
      <c r="I98" s="132">
        <f ca="1"/>
        <v>25000000</v>
      </c>
      <c r="J98" s="135">
        <f ca="1"/>
        <v>83</v>
      </c>
    </row>
    <row r="99" spans="2:10" x14ac:dyDescent="0.25">
      <c r="B99" s="70" t="str">
        <f ca="1"/>
        <v>KH3000001FG29</v>
      </c>
      <c r="C99" s="130">
        <f ca="1"/>
        <v>46072</v>
      </c>
      <c r="D99" s="133" t="str">
        <f ca="1"/>
        <v xml:space="preserve">Negotiable Certificate of Deposit </v>
      </c>
      <c r="E99" s="70" t="str">
        <f ca="1"/>
        <v>USD</v>
      </c>
      <c r="F99" s="70" t="str">
        <f ca="1"/>
        <v>182 Days</v>
      </c>
      <c r="G99" s="130">
        <f ca="1"/>
        <v>46072</v>
      </c>
      <c r="H99" s="130">
        <f ca="1"/>
        <v>46254</v>
      </c>
      <c r="I99" s="132">
        <f ca="1"/>
        <v>25000000</v>
      </c>
      <c r="J99" s="135">
        <f ca="1"/>
        <v>174</v>
      </c>
    </row>
    <row r="100" spans="2:10" x14ac:dyDescent="0.25">
      <c r="B100" s="129" t="str">
        <f ca="1"/>
        <v>KH3000187G22</v>
      </c>
      <c r="C100" s="129">
        <f ca="1"/>
        <v>46078</v>
      </c>
      <c r="D100" s="134" t="str">
        <f ca="1"/>
        <v xml:space="preserve">Government Bond </v>
      </c>
      <c r="E100" s="82" t="str">
        <f ca="1"/>
        <v>KHR</v>
      </c>
      <c r="F100" s="129" t="str">
        <f ca="1"/>
        <v>1 Year</v>
      </c>
      <c r="G100" s="129">
        <f ca="1"/>
        <v>46080</v>
      </c>
      <c r="H100" s="131">
        <f ca="1"/>
        <v>46445</v>
      </c>
      <c r="I100" s="167">
        <f ca="1"/>
        <v>52000000000</v>
      </c>
      <c r="J100" s="127">
        <f ca="1"/>
        <v>365</v>
      </c>
    </row>
    <row r="101" spans="2:10" x14ac:dyDescent="0.25">
      <c r="B101" s="129" t="str">
        <f ca="1"/>
        <v>KH300018AG27</v>
      </c>
      <c r="C101" s="129">
        <f ca="1"/>
        <v>46078</v>
      </c>
      <c r="D101" s="134" t="str">
        <f ca="1"/>
        <v xml:space="preserve">Government Bond </v>
      </c>
      <c r="E101" s="82" t="str">
        <f ca="1"/>
        <v>USD</v>
      </c>
      <c r="F101" s="129" t="str">
        <f ca="1"/>
        <v>1 Year</v>
      </c>
      <c r="G101" s="129">
        <f ca="1"/>
        <v>46080</v>
      </c>
      <c r="H101" s="131">
        <f ca="1"/>
        <v>46445</v>
      </c>
      <c r="I101" s="167">
        <f ca="1"/>
        <v>90500000</v>
      </c>
      <c r="J101" s="127">
        <f ca="1"/>
        <v>365</v>
      </c>
    </row>
    <row r="102" spans="2:10" x14ac:dyDescent="0.25">
      <c r="B102" s="129" t="str">
        <f ca="1"/>
        <v>KH300018BG26</v>
      </c>
      <c r="C102" s="129">
        <f ca="1"/>
        <v>46078</v>
      </c>
      <c r="D102" s="134" t="str">
        <f ca="1"/>
        <v xml:space="preserve">Government Bond </v>
      </c>
      <c r="E102" s="82" t="str">
        <f ca="1"/>
        <v>USD</v>
      </c>
      <c r="F102" s="129" t="str">
        <f ca="1"/>
        <v>3 Years</v>
      </c>
      <c r="G102" s="129">
        <f ca="1"/>
        <v>46080</v>
      </c>
      <c r="H102" s="131">
        <f ca="1"/>
        <v>47176</v>
      </c>
      <c r="I102" s="167">
        <f ca="1"/>
        <v>36500000</v>
      </c>
      <c r="J102" s="127">
        <f ca="1"/>
        <v>1096</v>
      </c>
    </row>
    <row r="103" spans="2:10" x14ac:dyDescent="0.25">
      <c r="B103" s="129" t="str">
        <f ca="1"/>
        <v>KH300018CG25</v>
      </c>
      <c r="C103" s="129">
        <f ca="1"/>
        <v>46078</v>
      </c>
      <c r="D103" s="134" t="str">
        <f ca="1"/>
        <v xml:space="preserve">Government Bond </v>
      </c>
      <c r="E103" s="82" t="str">
        <f ca="1"/>
        <v>USD</v>
      </c>
      <c r="F103" s="129" t="str">
        <f ca="1"/>
        <v>10 Years</v>
      </c>
      <c r="G103" s="129">
        <f ca="1"/>
        <v>46080</v>
      </c>
      <c r="H103" s="131">
        <f ca="1"/>
        <v>49732</v>
      </c>
      <c r="I103" s="167">
        <f ca="1"/>
        <v>10980000</v>
      </c>
      <c r="J103" s="127">
        <f ca="1"/>
        <v>3652</v>
      </c>
    </row>
    <row r="104" spans="2:10" x14ac:dyDescent="0.25">
      <c r="B104" s="129" t="str">
        <f ca="1"/>
        <v>KH3000001GG28</v>
      </c>
      <c r="C104" s="129">
        <f ca="1"/>
        <v>46079</v>
      </c>
      <c r="D104" s="134" t="str">
        <f ca="1"/>
        <v xml:space="preserve">Negotiable Certificate of Deposit </v>
      </c>
      <c r="E104" s="82" t="str">
        <f ca="1"/>
        <v>KHR</v>
      </c>
      <c r="F104" s="129" t="str">
        <f ca="1"/>
        <v>7 Days</v>
      </c>
      <c r="G104" s="129">
        <f ca="1"/>
        <v>46079</v>
      </c>
      <c r="H104" s="131">
        <f ca="1"/>
        <v>46086</v>
      </c>
      <c r="I104" s="167">
        <f ca="1"/>
        <v>923000000000</v>
      </c>
      <c r="J104" s="127">
        <f ca="1"/>
        <v>6</v>
      </c>
    </row>
    <row r="105" spans="2:10" x14ac:dyDescent="0.25">
      <c r="B105" s="129" t="str">
        <f ca="1"/>
        <v>KH3000001JG25</v>
      </c>
      <c r="C105" s="129">
        <f ca="1"/>
        <v>46079</v>
      </c>
      <c r="D105" s="134" t="str">
        <f ca="1"/>
        <v xml:space="preserve">Negotiable Certificate of Deposit </v>
      </c>
      <c r="E105" s="82" t="str">
        <f ca="1"/>
        <v>KHR</v>
      </c>
      <c r="F105" s="129" t="str">
        <f ca="1"/>
        <v>182 Days</v>
      </c>
      <c r="G105" s="129">
        <f ca="1"/>
        <v>46079</v>
      </c>
      <c r="H105" s="131">
        <f ca="1"/>
        <v>46261</v>
      </c>
      <c r="I105" s="167">
        <f ca="1"/>
        <v>6001000000</v>
      </c>
      <c r="J105" s="127">
        <f ca="1"/>
        <v>181</v>
      </c>
    </row>
    <row r="106" spans="2:10" x14ac:dyDescent="0.25">
      <c r="B106" s="129" t="str">
        <f ca="1"/>
        <v>KH3000001KG22</v>
      </c>
      <c r="C106" s="129">
        <f ca="1"/>
        <v>46079</v>
      </c>
      <c r="D106" s="134" t="str">
        <f ca="1"/>
        <v xml:space="preserve">Negotiable Certificate of Deposit </v>
      </c>
      <c r="E106" s="82" t="str">
        <f ca="1"/>
        <v>USD</v>
      </c>
      <c r="F106" s="129" t="str">
        <f ca="1"/>
        <v>91 Days</v>
      </c>
      <c r="G106" s="129">
        <f ca="1"/>
        <v>46079</v>
      </c>
      <c r="H106" s="131">
        <f ca="1"/>
        <v>46170</v>
      </c>
      <c r="I106" s="167">
        <f ca="1"/>
        <v>25000000</v>
      </c>
      <c r="J106" s="127">
        <f ca="1"/>
        <v>90</v>
      </c>
    </row>
    <row r="107" spans="2:10" x14ac:dyDescent="0.25">
      <c r="B107" s="129" t="str">
        <f ca="1"/>
        <v>KH3000001LG21</v>
      </c>
      <c r="C107" s="129">
        <f ca="1"/>
        <v>46079</v>
      </c>
      <c r="D107" s="134" t="str">
        <f ca="1"/>
        <v xml:space="preserve">Negotiable Certificate of Deposit </v>
      </c>
      <c r="E107" s="82" t="str">
        <f ca="1"/>
        <v>USD</v>
      </c>
      <c r="F107" s="129" t="str">
        <f ca="1"/>
        <v>182 Days</v>
      </c>
      <c r="G107" s="129">
        <f ca="1"/>
        <v>46079</v>
      </c>
      <c r="H107" s="131">
        <f ca="1"/>
        <v>46261</v>
      </c>
      <c r="I107" s="167">
        <f ca="1"/>
        <v>25000000</v>
      </c>
      <c r="J107" s="127">
        <f ca="1"/>
        <v>181</v>
      </c>
    </row>
  </sheetData>
  <mergeCells count="1">
    <mergeCell ref="B1:J1"/>
  </mergeCells>
  <conditionalFormatting sqref="B1 B2:J1048576">
    <cfRule type="expression" dxfId="3" priority="9">
      <formula>$B1&lt;&gt;""</formula>
    </cfRule>
  </conditionalFormatting>
  <conditionalFormatting sqref="B100:C101 E100:J101">
    <cfRule type="expression" dxfId="2" priority="11">
      <formula>$B100&lt;&gt;""</formula>
    </cfRule>
  </conditionalFormatting>
  <conditionalFormatting sqref="D100">
    <cfRule type="expression" dxfId="1" priority="13">
      <formula>$B101&lt;&gt;""</formula>
    </cfRule>
  </conditionalFormatting>
  <conditionalFormatting sqref="J2">
    <cfRule type="expression" dxfId="0" priority="6">
      <formula>$B2&lt;&gt;""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EE2F9-80E9-4E1B-9AF9-A1FEB21EEE1A}">
  <sheetPr codeName="Sheet11"/>
  <dimension ref="A1:BW142"/>
  <sheetViews>
    <sheetView topLeftCell="AP46" zoomScaleNormal="100" workbookViewId="0">
      <selection activeCell="BH50" sqref="BH50"/>
    </sheetView>
  </sheetViews>
  <sheetFormatPr defaultRowHeight="15" x14ac:dyDescent="0.25"/>
  <cols>
    <col min="1" max="1" width="13.42578125" bestFit="1" customWidth="1"/>
    <col min="2" max="2" width="15.28515625" hidden="1" customWidth="1"/>
    <col min="3" max="5" width="16.28515625" hidden="1" customWidth="1"/>
    <col min="6" max="7" width="17.42578125" hidden="1" customWidth="1"/>
    <col min="8" max="13" width="17.42578125" customWidth="1"/>
    <col min="14" max="14" width="15.7109375" customWidth="1"/>
    <col min="15" max="15" width="12.5703125" bestFit="1" customWidth="1"/>
    <col min="16" max="16" width="15.28515625" hidden="1" customWidth="1"/>
    <col min="17" max="19" width="16.28515625" hidden="1" customWidth="1"/>
    <col min="20" max="21" width="17.42578125" hidden="1" customWidth="1"/>
    <col min="22" max="27" width="17.42578125" customWidth="1"/>
    <col min="28" max="28" width="8.5703125" customWidth="1"/>
    <col min="29" max="29" width="13.42578125" bestFit="1" customWidth="1"/>
    <col min="30" max="30" width="26.42578125" bestFit="1" customWidth="1"/>
    <col min="31" max="34" width="23.5703125" bestFit="1" customWidth="1"/>
    <col min="35" max="35" width="15.28515625" customWidth="1"/>
    <col min="36" max="36" width="23.5703125" bestFit="1" customWidth="1"/>
    <col min="37" max="44" width="15.28515625" customWidth="1"/>
    <col min="45" max="45" width="12.5703125" hidden="1" customWidth="1"/>
    <col min="46" max="46" width="20" hidden="1" customWidth="1"/>
    <col min="47" max="47" width="17.85546875" hidden="1" customWidth="1"/>
    <col min="48" max="48" width="18.7109375" hidden="1" customWidth="1"/>
    <col min="49" max="49" width="19.140625" hidden="1" customWidth="1"/>
    <col min="50" max="50" width="18.7109375" hidden="1" customWidth="1"/>
    <col min="51" max="51" width="20" hidden="1" customWidth="1"/>
    <col min="52" max="52" width="20.28515625" hidden="1" customWidth="1"/>
    <col min="53" max="53" width="9.7109375" hidden="1" customWidth="1"/>
    <col min="54" max="54" width="10.7109375" hidden="1" customWidth="1"/>
    <col min="55" max="55" width="15.140625" hidden="1" customWidth="1"/>
    <col min="56" max="56" width="5.140625" hidden="1" customWidth="1"/>
    <col min="57" max="57" width="0.85546875" style="39" customWidth="1"/>
    <col min="58" max="58" width="20.28515625" customWidth="1"/>
    <col min="59" max="59" width="19.140625" bestFit="1" customWidth="1"/>
    <col min="60" max="60" width="18.5703125" bestFit="1" customWidth="1"/>
    <col min="61" max="61" width="19.28515625" bestFit="1" customWidth="1"/>
    <col min="62" max="62" width="19.7109375" bestFit="1" customWidth="1"/>
    <col min="63" max="63" width="19.28515625" bestFit="1" customWidth="1"/>
    <col min="64" max="64" width="18.7109375" customWidth="1"/>
    <col min="65" max="65" width="21" bestFit="1" customWidth="1"/>
    <col min="66" max="66" width="13.140625" customWidth="1"/>
    <col min="67" max="67" width="15.140625" bestFit="1" customWidth="1"/>
    <col min="68" max="68" width="11.28515625" customWidth="1"/>
    <col min="70" max="70" width="10" bestFit="1" customWidth="1"/>
    <col min="71" max="71" width="10.5703125" bestFit="1" customWidth="1"/>
    <col min="72" max="72" width="12.85546875" bestFit="1" customWidth="1"/>
    <col min="73" max="73" width="10.5703125" bestFit="1" customWidth="1"/>
    <col min="74" max="74" width="16.28515625" bestFit="1" customWidth="1"/>
    <col min="75" max="76" width="10.5703125" bestFit="1" customWidth="1"/>
    <col min="83" max="87" width="9.7109375" bestFit="1" customWidth="1"/>
    <col min="88" max="91" width="9.5703125" bestFit="1" customWidth="1"/>
  </cols>
  <sheetData>
    <row r="1" spans="1:75" ht="15.75" customHeight="1" x14ac:dyDescent="0.25">
      <c r="A1" s="1" t="s">
        <v>37</v>
      </c>
      <c r="B1" s="6" t="s">
        <v>1</v>
      </c>
      <c r="C1" s="6" t="s">
        <v>4</v>
      </c>
      <c r="D1" s="6" t="s">
        <v>5</v>
      </c>
      <c r="E1" s="6" t="s">
        <v>2</v>
      </c>
      <c r="F1" s="6" t="s">
        <v>3</v>
      </c>
      <c r="G1" s="25" t="s">
        <v>22</v>
      </c>
      <c r="H1" s="23" t="s">
        <v>64</v>
      </c>
      <c r="I1" s="6" t="s">
        <v>65</v>
      </c>
      <c r="J1" s="6" t="s">
        <v>66</v>
      </c>
      <c r="K1" s="6" t="s">
        <v>67</v>
      </c>
      <c r="L1" s="6" t="s">
        <v>68</v>
      </c>
      <c r="M1" s="6" t="s">
        <v>69</v>
      </c>
      <c r="N1" s="2"/>
      <c r="O1" s="1" t="s">
        <v>38</v>
      </c>
      <c r="P1" s="6" t="s">
        <v>1</v>
      </c>
      <c r="Q1" s="6" t="s">
        <v>4</v>
      </c>
      <c r="R1" s="6" t="s">
        <v>5</v>
      </c>
      <c r="S1" s="6" t="s">
        <v>2</v>
      </c>
      <c r="T1" s="6" t="s">
        <v>3</v>
      </c>
      <c r="U1" s="25" t="s">
        <v>22</v>
      </c>
      <c r="V1" s="23" t="s">
        <v>64</v>
      </c>
      <c r="W1" s="6" t="s">
        <v>65</v>
      </c>
      <c r="X1" s="6" t="s">
        <v>66</v>
      </c>
      <c r="Y1" s="6" t="s">
        <v>67</v>
      </c>
      <c r="Z1" s="6" t="s">
        <v>68</v>
      </c>
      <c r="AA1" s="6" t="s">
        <v>69</v>
      </c>
      <c r="AC1" s="6" t="s">
        <v>39</v>
      </c>
      <c r="AD1" s="181" t="s">
        <v>40</v>
      </c>
      <c r="AE1" s="181"/>
      <c r="AF1" s="181"/>
      <c r="AG1" s="181" t="s">
        <v>44</v>
      </c>
      <c r="AH1" s="181"/>
      <c r="AI1" s="181"/>
      <c r="AJ1" s="181"/>
      <c r="AK1" s="181" t="s">
        <v>45</v>
      </c>
      <c r="AL1" s="181"/>
      <c r="AM1" s="181"/>
      <c r="AN1" s="181"/>
      <c r="AO1" s="181" t="s">
        <v>46</v>
      </c>
      <c r="AP1" s="181"/>
      <c r="AQ1" s="181"/>
      <c r="AR1" s="181"/>
      <c r="AS1" t="s">
        <v>62</v>
      </c>
      <c r="AT1" s="6" t="s">
        <v>59</v>
      </c>
      <c r="AU1" s="6" t="s">
        <v>1</v>
      </c>
      <c r="AV1" s="6" t="s">
        <v>4</v>
      </c>
      <c r="AW1" s="6" t="s">
        <v>5</v>
      </c>
      <c r="AX1" s="6" t="s">
        <v>2</v>
      </c>
      <c r="AY1" s="6" t="s">
        <v>3</v>
      </c>
      <c r="AZ1" s="6" t="s">
        <v>6</v>
      </c>
      <c r="BF1" t="s">
        <v>63</v>
      </c>
      <c r="BG1" s="6" t="s">
        <v>59</v>
      </c>
      <c r="BH1" s="23" t="s">
        <v>64</v>
      </c>
      <c r="BI1" s="6" t="s">
        <v>65</v>
      </c>
      <c r="BJ1" s="6" t="s">
        <v>66</v>
      </c>
      <c r="BK1" s="6" t="s">
        <v>67</v>
      </c>
      <c r="BL1" s="6" t="s">
        <v>68</v>
      </c>
      <c r="BM1" s="6" t="s">
        <v>15</v>
      </c>
      <c r="BN1" s="6" t="s">
        <v>18</v>
      </c>
      <c r="BO1" s="6" t="s">
        <v>19</v>
      </c>
      <c r="BP1" s="6" t="s">
        <v>20</v>
      </c>
      <c r="BQ1" s="6" t="s">
        <v>84</v>
      </c>
      <c r="BR1" s="6" t="s">
        <v>389</v>
      </c>
    </row>
    <row r="2" spans="1:75" x14ac:dyDescent="0.25">
      <c r="A2" s="8">
        <v>44958</v>
      </c>
      <c r="B2" s="9">
        <v>2.5</v>
      </c>
      <c r="C2" s="9">
        <v>2.58</v>
      </c>
      <c r="D2" s="9">
        <v>2.68</v>
      </c>
      <c r="E2" s="9">
        <v>2.7</v>
      </c>
      <c r="F2" s="9">
        <v>1.8</v>
      </c>
      <c r="G2" s="10">
        <v>2.8</v>
      </c>
      <c r="H2" s="24">
        <v>2.0989847715736039</v>
      </c>
      <c r="I2" s="9">
        <v>2.4891666666666672</v>
      </c>
      <c r="J2" s="9">
        <v>2.68</v>
      </c>
      <c r="K2" s="9">
        <v>2.3553367217280821</v>
      </c>
      <c r="L2" s="9">
        <v>2.108571428571429</v>
      </c>
      <c r="M2" s="9">
        <v>2.5222222222222221</v>
      </c>
      <c r="N2" s="2"/>
      <c r="O2" s="8">
        <v>44958</v>
      </c>
      <c r="P2" s="9">
        <v>0.85</v>
      </c>
      <c r="Q2" s="9">
        <v>0.95</v>
      </c>
      <c r="R2" s="9">
        <v>1.05</v>
      </c>
      <c r="S2" s="9">
        <v>1.57</v>
      </c>
      <c r="T2" s="9">
        <v>1</v>
      </c>
      <c r="U2" s="10">
        <v>1.8</v>
      </c>
      <c r="V2" s="24">
        <v>0.85</v>
      </c>
      <c r="W2" s="9">
        <v>0.94138211382113823</v>
      </c>
      <c r="X2" s="9">
        <v>1.0349999999999999</v>
      </c>
      <c r="Y2" s="9">
        <v>1.57</v>
      </c>
      <c r="Z2" s="9">
        <v>1</v>
      </c>
      <c r="AA2" s="9">
        <v>1.8</v>
      </c>
      <c r="AC2" s="1"/>
      <c r="AD2" s="1" t="s">
        <v>41</v>
      </c>
      <c r="AE2" s="1" t="s">
        <v>42</v>
      </c>
      <c r="AF2" s="1" t="s">
        <v>43</v>
      </c>
      <c r="AG2" s="1"/>
      <c r="AH2" s="1" t="s">
        <v>41</v>
      </c>
      <c r="AI2" s="1" t="s">
        <v>42</v>
      </c>
      <c r="AJ2" s="1" t="s">
        <v>43</v>
      </c>
      <c r="AK2" s="1"/>
      <c r="AL2" s="1" t="s">
        <v>41</v>
      </c>
      <c r="AM2" s="1" t="s">
        <v>42</v>
      </c>
      <c r="AN2" s="1" t="s">
        <v>43</v>
      </c>
      <c r="AO2" s="1"/>
      <c r="AP2" s="1" t="s">
        <v>41</v>
      </c>
      <c r="AQ2" s="1" t="s">
        <v>42</v>
      </c>
      <c r="AR2" s="1" t="s">
        <v>43</v>
      </c>
      <c r="AT2" s="1" t="s">
        <v>47</v>
      </c>
      <c r="AU2" s="5" t="e">
        <f t="shared" ref="AU2:AZ2" si="0">IFERROR(AVERAGE(B106:B109),#N/A)</f>
        <v>#N/A</v>
      </c>
      <c r="AV2" s="5" t="e">
        <f t="shared" si="0"/>
        <v>#N/A</v>
      </c>
      <c r="AW2" s="5" t="e">
        <f t="shared" si="0"/>
        <v>#N/A</v>
      </c>
      <c r="AX2" s="5">
        <f t="shared" si="0"/>
        <v>0.47249999999999998</v>
      </c>
      <c r="AY2" s="5">
        <f t="shared" si="0"/>
        <v>0.94750000000000001</v>
      </c>
      <c r="AZ2" s="5">
        <f t="shared" si="0"/>
        <v>1.0350000000000001</v>
      </c>
      <c r="BG2" s="1" t="s">
        <v>47</v>
      </c>
      <c r="BH2" s="5" t="e">
        <f>IFERROR(AVERAGE(H139:H142),#N/A)</f>
        <v>#N/A</v>
      </c>
      <c r="BI2" s="5" t="e">
        <f t="shared" ref="BI2:BL2" si="1">IFERROR(AVERAGE(I139:I142),#N/A)</f>
        <v>#N/A</v>
      </c>
      <c r="BJ2" s="5" t="e">
        <f>IFERROR(AVERAGE(J139:J142),#N/A)</f>
        <v>#N/A</v>
      </c>
      <c r="BK2" s="5">
        <f t="shared" si="1"/>
        <v>0.24038673118079981</v>
      </c>
      <c r="BL2" s="5">
        <f t="shared" si="1"/>
        <v>0.32336255206016884</v>
      </c>
      <c r="BM2" s="5">
        <f>AD52</f>
        <v>2.8653846153846154</v>
      </c>
      <c r="BN2" s="5" t="e">
        <f>IFERROR(AVERAGE(AF52),#N/A)</f>
        <v>#N/A</v>
      </c>
      <c r="BO2" s="5">
        <f>AH52</f>
        <v>3.9094594594594594</v>
      </c>
      <c r="BP2" s="5" t="e">
        <f>IFERROR(AVERAGE(AF52),#N/A)</f>
        <v>#N/A</v>
      </c>
      <c r="BQ2" s="5">
        <f>AL52</f>
        <v>5.257306073361395</v>
      </c>
      <c r="BR2" s="5">
        <f>AN52</f>
        <v>5.368269230769231</v>
      </c>
    </row>
    <row r="3" spans="1:75" x14ac:dyDescent="0.25">
      <c r="A3" s="8">
        <v>44972</v>
      </c>
      <c r="B3" s="9">
        <v>1.75</v>
      </c>
      <c r="C3" s="9">
        <v>1.65</v>
      </c>
      <c r="D3" s="9">
        <v>1.82</v>
      </c>
      <c r="E3" s="9">
        <v>2</v>
      </c>
      <c r="F3" s="9">
        <v>1.9</v>
      </c>
      <c r="G3" s="10">
        <v>2.15</v>
      </c>
      <c r="H3" s="24">
        <v>1.7312941176470591</v>
      </c>
      <c r="I3" s="9">
        <v>1.6673913043478259</v>
      </c>
      <c r="J3" s="9">
        <v>1.6886956521739129</v>
      </c>
      <c r="K3" s="9">
        <v>1.7408450704225349</v>
      </c>
      <c r="L3" s="9">
        <v>1.759398496240602</v>
      </c>
      <c r="M3" s="9">
        <v>1.978666666666667</v>
      </c>
      <c r="N3" s="2"/>
      <c r="O3" s="8">
        <v>44972</v>
      </c>
      <c r="P3" s="9">
        <v>0.85</v>
      </c>
      <c r="Q3" s="9">
        <v>0.9</v>
      </c>
      <c r="R3" s="9">
        <v>1</v>
      </c>
      <c r="S3" s="9">
        <v>1.54</v>
      </c>
      <c r="T3" s="9">
        <v>0.2</v>
      </c>
      <c r="U3" s="10">
        <v>0.68</v>
      </c>
      <c r="V3" s="24">
        <v>0.73292682926829267</v>
      </c>
      <c r="W3" s="9">
        <v>0.89330855018587363</v>
      </c>
      <c r="X3" s="9">
        <v>1.005932203389831</v>
      </c>
      <c r="Y3" s="9">
        <v>1.4652631578947399</v>
      </c>
      <c r="Z3" s="9">
        <v>0.2</v>
      </c>
      <c r="AA3" s="9">
        <v>0.68</v>
      </c>
      <c r="AC3" s="8">
        <v>44811</v>
      </c>
      <c r="AD3" s="9">
        <v>1.8</v>
      </c>
      <c r="AE3" s="9">
        <v>2.2000000000000002</v>
      </c>
      <c r="AF3" s="9">
        <f>AVERAGE(AD3,AE3)</f>
        <v>2</v>
      </c>
      <c r="AG3" s="8">
        <v>44979</v>
      </c>
      <c r="AH3" s="9">
        <v>4.05</v>
      </c>
      <c r="AI3" s="9">
        <v>4.5</v>
      </c>
      <c r="AJ3" s="5">
        <f>AVERAGE(AH3,AI3)</f>
        <v>4.2750000000000004</v>
      </c>
      <c r="AK3" s="8">
        <v>44825</v>
      </c>
      <c r="AL3" s="9">
        <v>3</v>
      </c>
      <c r="AM3" s="9">
        <v>5</v>
      </c>
      <c r="AN3" s="5">
        <f>AVERAGE(AL3,AM3)</f>
        <v>4</v>
      </c>
      <c r="AO3" s="8">
        <v>45497.572916666664</v>
      </c>
      <c r="AP3" s="9">
        <v>5</v>
      </c>
      <c r="AQ3" s="9">
        <v>6</v>
      </c>
      <c r="AR3" s="5">
        <f>AVERAGE(AP3,AQ3)</f>
        <v>5.5</v>
      </c>
      <c r="AT3" s="1" t="s">
        <v>13</v>
      </c>
      <c r="AU3" s="5" t="e">
        <f t="shared" ref="AU3:AZ3" si="2">IFERROR(AVERAGE(B99:B109),#N/A)</f>
        <v>#N/A</v>
      </c>
      <c r="AV3" s="5" t="e">
        <f t="shared" si="2"/>
        <v>#N/A</v>
      </c>
      <c r="AW3" s="5" t="e">
        <f t="shared" si="2"/>
        <v>#N/A</v>
      </c>
      <c r="AX3" s="5">
        <f t="shared" si="2"/>
        <v>0.58636363636363642</v>
      </c>
      <c r="AY3" s="5">
        <f t="shared" si="2"/>
        <v>0.93454545454545446</v>
      </c>
      <c r="AZ3" s="5">
        <f t="shared" si="2"/>
        <v>1.0381818181818181</v>
      </c>
      <c r="BF3" t="s">
        <v>86</v>
      </c>
      <c r="BG3" s="1" t="s">
        <v>13</v>
      </c>
      <c r="BH3" s="5" t="e">
        <f>IFERROR(AVERAGE(H131:H142),#N/A)</f>
        <v>#N/A</v>
      </c>
      <c r="BI3" s="5" t="e">
        <f t="shared" ref="BI3:BL3" si="3">IFERROR(AVERAGE(I131:I142),#N/A)</f>
        <v>#N/A</v>
      </c>
      <c r="BJ3" s="5" t="e">
        <f t="shared" si="3"/>
        <v>#N/A</v>
      </c>
      <c r="BK3" s="5">
        <f t="shared" si="3"/>
        <v>0.21581357316468772</v>
      </c>
      <c r="BL3" s="5">
        <f t="shared" si="3"/>
        <v>0.54049114071404736</v>
      </c>
      <c r="BM3" s="5">
        <f>IFERROR(AVERAGE(AD51:AD52),0)</f>
        <v>3.0329350261389099</v>
      </c>
      <c r="BN3" s="5" t="e">
        <f>IFERROR(AVERAGE(AF52),#N/A)</f>
        <v>#N/A</v>
      </c>
      <c r="BO3" s="5">
        <f>IFERROR(AVERAGE(AH51:AH52),#N/A)</f>
        <v>3.7618022453966948</v>
      </c>
      <c r="BP3" t="e">
        <f>IFERROR(AVERAGE(AF52),#N/A)</f>
        <v>#N/A</v>
      </c>
      <c r="BQ3" s="5">
        <f>IFERROR(AVERAGE(AL51:AL52),#N/A)</f>
        <v>5.1828197033473646</v>
      </c>
      <c r="BR3" s="5">
        <f>IFERROR(AVERAGE(AN51:AN52),#N/A)</f>
        <v>4.8130408653846155</v>
      </c>
    </row>
    <row r="4" spans="1:75" x14ac:dyDescent="0.25">
      <c r="A4" s="8">
        <v>44979</v>
      </c>
      <c r="B4" s="9">
        <v>1.7</v>
      </c>
      <c r="C4" s="9">
        <v>1.38</v>
      </c>
      <c r="D4" s="9">
        <v>1.8</v>
      </c>
      <c r="E4" s="9">
        <v>1.5</v>
      </c>
      <c r="F4" s="9">
        <v>1.5</v>
      </c>
      <c r="G4" s="10">
        <v>1.5</v>
      </c>
      <c r="H4" s="24">
        <v>1.2865497076023391</v>
      </c>
      <c r="I4" s="9">
        <v>1.308636363636364</v>
      </c>
      <c r="J4" s="9">
        <v>1.0512463187881349</v>
      </c>
      <c r="K4" s="9">
        <v>1.658983825812683</v>
      </c>
      <c r="L4" s="9">
        <v>1.4790465561224491</v>
      </c>
      <c r="M4" s="9">
        <v>1.5309625502940269</v>
      </c>
      <c r="N4" s="2"/>
      <c r="O4" s="8">
        <v>44979</v>
      </c>
      <c r="P4" s="9">
        <v>0.85</v>
      </c>
      <c r="Q4" s="9">
        <v>0.9</v>
      </c>
      <c r="R4" s="9">
        <v>1.05</v>
      </c>
      <c r="S4" s="9">
        <v>1.59</v>
      </c>
      <c r="T4" s="9"/>
      <c r="U4" s="10"/>
      <c r="V4" s="24">
        <v>0.81153846153846154</v>
      </c>
      <c r="W4" s="9">
        <v>0.87282051282051287</v>
      </c>
      <c r="X4" s="9">
        <v>0.99142857142857144</v>
      </c>
      <c r="Y4" s="9">
        <v>1.06283950617284</v>
      </c>
      <c r="Z4" s="9"/>
      <c r="AA4" s="9"/>
      <c r="AC4" s="8">
        <v>44878</v>
      </c>
      <c r="AD4" s="9">
        <v>2.2000000000000002</v>
      </c>
      <c r="AE4" s="9">
        <v>5.5</v>
      </c>
      <c r="AF4" s="9">
        <f t="shared" ref="AF4:AF13" si="4">AVERAGE(AD4,AE4)</f>
        <v>3.85</v>
      </c>
      <c r="AG4" s="8">
        <v>45070</v>
      </c>
      <c r="AH4" s="9">
        <v>4</v>
      </c>
      <c r="AI4" s="9">
        <v>4</v>
      </c>
      <c r="AJ4" s="5">
        <f t="shared" ref="AJ4:AJ9" si="5">AVERAGE(AH4,AI4)</f>
        <v>4</v>
      </c>
      <c r="AK4" s="8">
        <v>44895</v>
      </c>
      <c r="AL4" s="9">
        <v>5.5</v>
      </c>
      <c r="AM4" s="9">
        <v>5.5</v>
      </c>
      <c r="AN4" s="5">
        <f t="shared" ref="AN4:AN12" si="6">AVERAGE(AL4,AM4)</f>
        <v>5.5</v>
      </c>
      <c r="AO4" s="13"/>
      <c r="AP4" s="13"/>
      <c r="AQ4" s="13"/>
      <c r="AR4" s="13"/>
      <c r="AT4" s="1" t="s">
        <v>14</v>
      </c>
      <c r="AU4" s="5" t="e">
        <f t="shared" ref="AU4:AZ4" si="7">IFERROR(AVERAGE(B87:B109),#N/A)</f>
        <v>#N/A</v>
      </c>
      <c r="AV4" s="5" t="e">
        <f t="shared" si="7"/>
        <v>#N/A</v>
      </c>
      <c r="AW4" s="5" t="e">
        <f t="shared" si="7"/>
        <v>#N/A</v>
      </c>
      <c r="AX4" s="5">
        <f t="shared" si="7"/>
        <v>0.71434782608695646</v>
      </c>
      <c r="AY4" s="5">
        <f t="shared" si="7"/>
        <v>0.98347826086956525</v>
      </c>
      <c r="AZ4" s="5">
        <f t="shared" si="7"/>
        <v>1.0604347826086962</v>
      </c>
      <c r="BF4" t="s">
        <v>86</v>
      </c>
      <c r="BG4" s="1" t="s">
        <v>14</v>
      </c>
      <c r="BH4" s="5" t="e">
        <f>IFERROR(AVERAGE(H119:H142),#N/A)</f>
        <v>#N/A</v>
      </c>
      <c r="BI4" s="5" t="e">
        <f t="shared" ref="BI4:BL4" si="8">IFERROR(AVERAGE(I119:I142),#N/A)</f>
        <v>#N/A</v>
      </c>
      <c r="BJ4" s="5" t="e">
        <f t="shared" si="8"/>
        <v>#N/A</v>
      </c>
      <c r="BK4" s="5">
        <f t="shared" si="8"/>
        <v>0.2404702694748756</v>
      </c>
      <c r="BL4" s="5">
        <f t="shared" si="8"/>
        <v>0.6486777689785459</v>
      </c>
      <c r="BM4" s="5">
        <f>IFERROR(AVERAGE(AD51:AD52),0)</f>
        <v>3.0329350261389099</v>
      </c>
      <c r="BN4" s="5" t="e">
        <f>IFERROR(AVERAGE(AF52),#N/A)</f>
        <v>#N/A</v>
      </c>
      <c r="BO4" s="5">
        <f>IFERROR(AVERAGE(AH51:AH52),#N/A)</f>
        <v>3.7618022453966948</v>
      </c>
      <c r="BP4" s="5" t="e">
        <f>IFERROR(AVERAGE(AF52),#N/A)</f>
        <v>#N/A</v>
      </c>
      <c r="BQ4" s="5">
        <f>IFERROR(AVERAGE(AL51:AL52),#N/A)</f>
        <v>5.1828197033473646</v>
      </c>
      <c r="BR4" s="5">
        <f>IFERROR(AVERAGE(AN51:AN52),#N/A)</f>
        <v>4.8130408653846155</v>
      </c>
    </row>
    <row r="5" spans="1:75" x14ac:dyDescent="0.25">
      <c r="A5" s="8">
        <v>44993</v>
      </c>
      <c r="B5" s="9">
        <v>0.7</v>
      </c>
      <c r="C5" s="9">
        <v>0.63</v>
      </c>
      <c r="D5" s="9">
        <v>0.95</v>
      </c>
      <c r="E5" s="9">
        <v>1.4</v>
      </c>
      <c r="F5" s="9">
        <v>1.5</v>
      </c>
      <c r="G5" s="10">
        <v>1.58</v>
      </c>
      <c r="H5" s="24">
        <v>0.78984423676012505</v>
      </c>
      <c r="I5" s="9">
        <v>0.79067415730337076</v>
      </c>
      <c r="J5" s="9">
        <v>0.95099999999999996</v>
      </c>
      <c r="K5" s="9">
        <v>1.2547662827833159</v>
      </c>
      <c r="L5" s="9">
        <v>1.287169042769857</v>
      </c>
      <c r="M5" s="9">
        <v>1.2806523955147811</v>
      </c>
      <c r="N5" s="2"/>
      <c r="O5" s="8">
        <v>44993</v>
      </c>
      <c r="P5" s="9">
        <v>0.8</v>
      </c>
      <c r="Q5" s="9">
        <v>0.83</v>
      </c>
      <c r="R5" s="9">
        <v>0.99</v>
      </c>
      <c r="S5" s="9">
        <v>1.49</v>
      </c>
      <c r="T5" s="9">
        <v>1.52</v>
      </c>
      <c r="U5" s="10">
        <v>1.6</v>
      </c>
      <c r="V5" s="24">
        <v>0.77857142857142858</v>
      </c>
      <c r="W5" s="9">
        <v>0.81699999999999995</v>
      </c>
      <c r="X5" s="9">
        <v>0.98599999999999999</v>
      </c>
      <c r="Y5" s="9">
        <v>1.4709574468085109</v>
      </c>
      <c r="Z5" s="9">
        <v>1.5180952380952379</v>
      </c>
      <c r="AA5" s="9">
        <v>1.5952380952380949</v>
      </c>
      <c r="AC5" s="8">
        <v>44909</v>
      </c>
      <c r="AD5" s="9">
        <v>2.2000000000000002</v>
      </c>
      <c r="AE5" s="9">
        <v>6</v>
      </c>
      <c r="AF5" s="9">
        <f t="shared" si="4"/>
        <v>4.0999999999999996</v>
      </c>
      <c r="AG5" s="8">
        <v>45154</v>
      </c>
      <c r="AH5" s="9">
        <v>4.25</v>
      </c>
      <c r="AI5" s="9">
        <v>4.3</v>
      </c>
      <c r="AJ5" s="5">
        <f t="shared" si="5"/>
        <v>4.2750000000000004</v>
      </c>
      <c r="AK5" s="8">
        <v>45007</v>
      </c>
      <c r="AL5" s="9">
        <v>4.5</v>
      </c>
      <c r="AM5" s="9">
        <v>4.5</v>
      </c>
      <c r="AN5" s="5">
        <f t="shared" si="6"/>
        <v>4.5</v>
      </c>
    </row>
    <row r="6" spans="1:75" x14ac:dyDescent="0.25">
      <c r="A6" s="8">
        <v>45007</v>
      </c>
      <c r="B6" s="9">
        <v>0.3</v>
      </c>
      <c r="C6" s="9">
        <v>0.3</v>
      </c>
      <c r="D6" s="9">
        <v>0.6</v>
      </c>
      <c r="E6" s="9">
        <v>1.3</v>
      </c>
      <c r="F6" s="9">
        <v>1.3</v>
      </c>
      <c r="G6" s="10">
        <v>1.38</v>
      </c>
      <c r="H6" s="24">
        <v>0.5418367346938775</v>
      </c>
      <c r="I6" s="9">
        <v>0.58356752537080403</v>
      </c>
      <c r="J6" s="9">
        <v>0.65974358974358971</v>
      </c>
      <c r="K6" s="9">
        <v>1.1131607748714021</v>
      </c>
      <c r="L6" s="9">
        <v>1.136271186440678</v>
      </c>
      <c r="M6" s="9">
        <v>1.334545454545454</v>
      </c>
      <c r="N6" s="2"/>
      <c r="O6" s="8">
        <v>45007</v>
      </c>
      <c r="P6" s="9">
        <v>0.78</v>
      </c>
      <c r="Q6" s="9">
        <v>0.83</v>
      </c>
      <c r="R6" s="9">
        <v>0.98</v>
      </c>
      <c r="S6" s="9">
        <v>1.48</v>
      </c>
      <c r="T6" s="9">
        <v>1.08</v>
      </c>
      <c r="U6" s="10"/>
      <c r="V6" s="24">
        <v>0.78611111111111109</v>
      </c>
      <c r="W6" s="9">
        <v>0.81740088105726871</v>
      </c>
      <c r="X6" s="9">
        <v>0.98142857142857143</v>
      </c>
      <c r="Y6" s="9">
        <v>1.46875</v>
      </c>
      <c r="Z6" s="9">
        <v>1.08</v>
      </c>
      <c r="AA6" s="9"/>
      <c r="AC6" s="8">
        <v>44951</v>
      </c>
      <c r="AD6" s="9">
        <v>3.48</v>
      </c>
      <c r="AE6" s="9">
        <v>3.6</v>
      </c>
      <c r="AF6" s="9">
        <f t="shared" si="4"/>
        <v>3.54</v>
      </c>
      <c r="AG6" s="8">
        <v>45252</v>
      </c>
      <c r="AH6" s="9">
        <v>4.3</v>
      </c>
      <c r="AI6" s="9">
        <v>5.5</v>
      </c>
      <c r="AJ6" s="5">
        <f t="shared" si="5"/>
        <v>4.9000000000000004</v>
      </c>
      <c r="AK6" s="8">
        <v>45091</v>
      </c>
      <c r="AL6" s="9">
        <v>5</v>
      </c>
      <c r="AM6" s="9">
        <v>5</v>
      </c>
      <c r="AN6" s="5">
        <f t="shared" si="6"/>
        <v>5</v>
      </c>
    </row>
    <row r="7" spans="1:75" x14ac:dyDescent="0.25">
      <c r="A7" s="8">
        <v>45021</v>
      </c>
      <c r="B7" s="9">
        <v>0.27</v>
      </c>
      <c r="C7" s="9">
        <v>0.3</v>
      </c>
      <c r="D7" s="9">
        <v>0.4</v>
      </c>
      <c r="E7" s="9">
        <v>1.1200000000000001</v>
      </c>
      <c r="F7" s="9"/>
      <c r="G7" s="10">
        <v>1.18</v>
      </c>
      <c r="H7" s="24">
        <v>0.34558823529411759</v>
      </c>
      <c r="I7" s="9">
        <v>0.3926470588235294</v>
      </c>
      <c r="J7" s="9">
        <v>0.46041666666666659</v>
      </c>
      <c r="K7" s="9">
        <v>1.068183641631379</v>
      </c>
      <c r="L7" s="9"/>
      <c r="M7" s="9">
        <v>1.17047619047619</v>
      </c>
      <c r="N7" s="2"/>
      <c r="O7" s="8">
        <v>45021</v>
      </c>
      <c r="P7" s="9">
        <v>0.73</v>
      </c>
      <c r="Q7" s="9">
        <v>0.7</v>
      </c>
      <c r="R7" s="9">
        <v>0.85</v>
      </c>
      <c r="S7" s="9">
        <v>1.43</v>
      </c>
      <c r="T7" s="9"/>
      <c r="U7" s="10"/>
      <c r="V7" s="24">
        <v>0.71352941176470586</v>
      </c>
      <c r="W7" s="9">
        <v>0.73826086956521741</v>
      </c>
      <c r="X7" s="9">
        <v>0.87578947368421056</v>
      </c>
      <c r="Y7" s="9">
        <v>1.4178836373816079</v>
      </c>
      <c r="Z7" s="9"/>
      <c r="AA7" s="9"/>
      <c r="AC7" s="8">
        <v>45035</v>
      </c>
      <c r="AD7" s="9">
        <v>3.6</v>
      </c>
      <c r="AE7" s="9">
        <v>3.6</v>
      </c>
      <c r="AF7" s="9">
        <f t="shared" si="4"/>
        <v>3.6</v>
      </c>
      <c r="AG7" s="8">
        <v>45343</v>
      </c>
      <c r="AH7" s="9">
        <v>4.7</v>
      </c>
      <c r="AI7" s="9">
        <v>5</v>
      </c>
      <c r="AJ7" s="5">
        <f t="shared" si="5"/>
        <v>4.8499999999999996</v>
      </c>
      <c r="AK7" s="8">
        <v>45189</v>
      </c>
      <c r="AL7" s="9">
        <v>5.2</v>
      </c>
      <c r="AM7" s="9">
        <v>6.5</v>
      </c>
      <c r="AN7" s="5">
        <f t="shared" si="6"/>
        <v>5.85</v>
      </c>
      <c r="AT7" s="16" t="s">
        <v>60</v>
      </c>
      <c r="AU7" s="6" t="s">
        <v>1</v>
      </c>
      <c r="AV7" s="6" t="s">
        <v>4</v>
      </c>
      <c r="AW7" s="6" t="s">
        <v>5</v>
      </c>
      <c r="AX7" s="6" t="s">
        <v>2</v>
      </c>
      <c r="AY7" s="6" t="s">
        <v>3</v>
      </c>
      <c r="AZ7" s="6" t="s">
        <v>6</v>
      </c>
      <c r="BA7" s="6" t="s">
        <v>15</v>
      </c>
      <c r="BB7" s="6" t="s">
        <v>18</v>
      </c>
      <c r="BC7" s="6" t="s">
        <v>19</v>
      </c>
      <c r="BD7" s="6" t="s">
        <v>20</v>
      </c>
      <c r="BG7" s="6" t="s">
        <v>74</v>
      </c>
      <c r="BH7" s="23" t="s">
        <v>64</v>
      </c>
      <c r="BI7" s="6" t="s">
        <v>65</v>
      </c>
      <c r="BJ7" s="6" t="s">
        <v>66</v>
      </c>
      <c r="BK7" s="6" t="s">
        <v>67</v>
      </c>
      <c r="BL7" s="6" t="s">
        <v>68</v>
      </c>
      <c r="BM7" s="6" t="s">
        <v>15</v>
      </c>
      <c r="BN7" s="6" t="s">
        <v>18</v>
      </c>
      <c r="BO7" s="6" t="s">
        <v>19</v>
      </c>
      <c r="BP7" s="6" t="s">
        <v>20</v>
      </c>
      <c r="BQ7" s="6" t="s">
        <v>84</v>
      </c>
    </row>
    <row r="8" spans="1:75" x14ac:dyDescent="0.25">
      <c r="A8" s="8">
        <v>45035</v>
      </c>
      <c r="B8" s="9">
        <v>0.2</v>
      </c>
      <c r="C8" s="9">
        <v>0.2</v>
      </c>
      <c r="D8" s="9">
        <v>0.3</v>
      </c>
      <c r="E8" s="9">
        <v>1.1200000000000001</v>
      </c>
      <c r="F8" s="9">
        <v>1.05</v>
      </c>
      <c r="G8" s="10">
        <v>1.1499999999999999</v>
      </c>
      <c r="H8" s="24">
        <v>0.2527638190954774</v>
      </c>
      <c r="I8" s="9">
        <v>0.28291457286432159</v>
      </c>
      <c r="J8" s="9">
        <v>0.37046979865771812</v>
      </c>
      <c r="K8" s="9">
        <v>0.98538408821880263</v>
      </c>
      <c r="L8" s="9">
        <v>0.91846846846846841</v>
      </c>
      <c r="M8" s="9">
        <v>1.140534161490683</v>
      </c>
      <c r="N8" s="2"/>
      <c r="O8" s="8">
        <v>45035</v>
      </c>
      <c r="P8" s="9">
        <v>0.71</v>
      </c>
      <c r="Q8" s="9">
        <v>0.76</v>
      </c>
      <c r="R8" s="9">
        <v>0.91</v>
      </c>
      <c r="S8" s="9">
        <v>1.42</v>
      </c>
      <c r="T8" s="9">
        <v>1.02</v>
      </c>
      <c r="U8" s="10"/>
      <c r="V8" s="24">
        <v>0.7200787401574803</v>
      </c>
      <c r="W8" s="9">
        <v>0.75111111111111106</v>
      </c>
      <c r="X8" s="9">
        <v>0.8833333333333333</v>
      </c>
      <c r="Y8" s="9">
        <v>1.4034705332086059</v>
      </c>
      <c r="Z8" s="9">
        <v>1.02</v>
      </c>
      <c r="AA8" s="9"/>
      <c r="AC8" s="8">
        <v>45126</v>
      </c>
      <c r="AD8" s="9">
        <v>3.6</v>
      </c>
      <c r="AE8" s="9">
        <v>3.8</v>
      </c>
      <c r="AF8" s="9">
        <f>AVERAGE(AD8,AE8)</f>
        <v>3.7</v>
      </c>
      <c r="AG8" s="8">
        <v>45441</v>
      </c>
      <c r="AH8" s="9">
        <v>4</v>
      </c>
      <c r="AI8" s="9">
        <v>5.5</v>
      </c>
      <c r="AJ8" s="5">
        <f t="shared" si="5"/>
        <v>4.75</v>
      </c>
      <c r="AK8" s="8">
        <v>45280</v>
      </c>
      <c r="AL8" s="9">
        <v>4.5</v>
      </c>
      <c r="AM8" s="9">
        <v>5.5</v>
      </c>
      <c r="AN8" s="5">
        <f t="shared" si="6"/>
        <v>5</v>
      </c>
      <c r="AT8" s="1" t="s">
        <v>47</v>
      </c>
      <c r="AU8" s="5">
        <f t="shared" ref="AU8:AZ8" si="9">IFERROR(AVERAGE(P106:P109),#N/A)</f>
        <v>1</v>
      </c>
      <c r="AV8" s="5" t="e">
        <f t="shared" si="9"/>
        <v>#N/A</v>
      </c>
      <c r="AW8" s="5" t="e">
        <f t="shared" si="9"/>
        <v>#N/A</v>
      </c>
      <c r="AX8" s="5">
        <f t="shared" si="9"/>
        <v>1.125</v>
      </c>
      <c r="AY8" s="5">
        <f t="shared" si="9"/>
        <v>1.075</v>
      </c>
      <c r="AZ8" s="5" t="e">
        <f t="shared" si="9"/>
        <v>#N/A</v>
      </c>
      <c r="BA8" s="7">
        <f>AF13</f>
        <v>3.5</v>
      </c>
      <c r="BB8" s="7">
        <f>IFERROR(AVERAGE(AJ9),0)</f>
        <v>4.25</v>
      </c>
      <c r="BC8" s="7">
        <f>IFERROR(AVERAGE(AN13),0)</f>
        <v>4</v>
      </c>
      <c r="BD8" s="14">
        <v>5.5</v>
      </c>
      <c r="BG8" s="1" t="s">
        <v>47</v>
      </c>
      <c r="BH8" s="5">
        <f>IFERROR(AVERAGE(V139:V142),#N/A)</f>
        <v>0.7734668233087495</v>
      </c>
      <c r="BI8" s="5" t="e">
        <f t="shared" ref="BI8:BL8" si="10">IFERROR(AVERAGE(W139:W142),#N/A)</f>
        <v>#N/A</v>
      </c>
      <c r="BJ8" s="5" t="e">
        <f t="shared" si="10"/>
        <v>#N/A</v>
      </c>
      <c r="BK8" s="5">
        <f t="shared" si="10"/>
        <v>1.0493333333333335</v>
      </c>
      <c r="BL8" s="5">
        <f t="shared" si="10"/>
        <v>0.67499999999999993</v>
      </c>
      <c r="BM8" s="5">
        <f>AD33</f>
        <v>3.4166666666666665</v>
      </c>
      <c r="BN8" s="5">
        <f>AF27</f>
        <v>4.2730769230769203</v>
      </c>
      <c r="BO8" s="5">
        <f>AH36</f>
        <v>4.8</v>
      </c>
      <c r="BP8" s="5">
        <f>AJ23</f>
        <v>4.5</v>
      </c>
      <c r="BQ8" s="5">
        <f>AL21</f>
        <v>6</v>
      </c>
      <c r="BR8" s="2"/>
      <c r="BS8" s="2"/>
      <c r="BT8" s="2"/>
      <c r="BU8" s="2"/>
      <c r="BV8" s="2"/>
      <c r="BW8" s="2"/>
    </row>
    <row r="9" spans="1:75" x14ac:dyDescent="0.25">
      <c r="A9" s="8">
        <v>45049</v>
      </c>
      <c r="B9" s="9">
        <v>0.3</v>
      </c>
      <c r="C9" s="9">
        <v>0.3</v>
      </c>
      <c r="D9" s="9">
        <v>0.25</v>
      </c>
      <c r="E9" s="9">
        <v>1.02</v>
      </c>
      <c r="F9" s="9">
        <v>1.05</v>
      </c>
      <c r="G9" s="10">
        <v>1.08</v>
      </c>
      <c r="H9" s="24">
        <v>0.25470588235294123</v>
      </c>
      <c r="I9" s="9">
        <v>0.28411764705882347</v>
      </c>
      <c r="J9" s="9">
        <v>0.31677852348993291</v>
      </c>
      <c r="K9" s="9">
        <v>0.80588214824266335</v>
      </c>
      <c r="L9" s="9">
        <v>0.78538461538461535</v>
      </c>
      <c r="M9" s="9">
        <v>0.81028340080971661</v>
      </c>
      <c r="N9" s="2"/>
      <c r="O9" s="8">
        <v>45049</v>
      </c>
      <c r="P9" s="9">
        <v>0.61</v>
      </c>
      <c r="Q9" s="9">
        <v>0.66</v>
      </c>
      <c r="R9" s="9">
        <v>0.81</v>
      </c>
      <c r="S9" s="9">
        <v>1.4</v>
      </c>
      <c r="T9" s="9">
        <v>1.43</v>
      </c>
      <c r="U9" s="10">
        <v>1.45</v>
      </c>
      <c r="V9" s="24">
        <v>0.58473684210526311</v>
      </c>
      <c r="W9" s="9">
        <v>0.62631578947368416</v>
      </c>
      <c r="X9" s="9">
        <v>0.76111111111111107</v>
      </c>
      <c r="Y9" s="9">
        <v>1.3914425427872861</v>
      </c>
      <c r="Z9" s="9">
        <v>1.43</v>
      </c>
      <c r="AA9" s="9">
        <v>1.4488461538461539</v>
      </c>
      <c r="AC9" s="8">
        <v>45217</v>
      </c>
      <c r="AD9" s="9">
        <v>3.8</v>
      </c>
      <c r="AE9" s="9">
        <v>5</v>
      </c>
      <c r="AF9" s="9">
        <f t="shared" si="4"/>
        <v>4.4000000000000004</v>
      </c>
      <c r="AG9" s="8">
        <v>45707</v>
      </c>
      <c r="AH9" s="9">
        <v>4</v>
      </c>
      <c r="AI9" s="9">
        <v>4.5</v>
      </c>
      <c r="AJ9" s="5">
        <f t="shared" si="5"/>
        <v>4.25</v>
      </c>
      <c r="AK9" s="8">
        <v>45371</v>
      </c>
      <c r="AL9" s="9">
        <v>5</v>
      </c>
      <c r="AM9" s="9">
        <v>5.5</v>
      </c>
      <c r="AN9" s="5">
        <f t="shared" si="6"/>
        <v>5.25</v>
      </c>
      <c r="AT9" s="1" t="s">
        <v>13</v>
      </c>
      <c r="AU9" s="5">
        <f t="shared" ref="AU9:AZ9" si="11">IFERROR(AVERAGE(P95:P109),#N/A)</f>
        <v>1</v>
      </c>
      <c r="AV9" s="5" t="e">
        <f t="shared" si="11"/>
        <v>#N/A</v>
      </c>
      <c r="AW9" s="5" t="e">
        <f t="shared" si="11"/>
        <v>#N/A</v>
      </c>
      <c r="AX9" s="5">
        <f t="shared" si="11"/>
        <v>1.0427272727272727</v>
      </c>
      <c r="AY9" s="5">
        <f t="shared" si="11"/>
        <v>1.1083333333333334</v>
      </c>
      <c r="AZ9" s="5" t="e">
        <f t="shared" si="11"/>
        <v>#N/A</v>
      </c>
      <c r="BA9" s="7">
        <f>IFERROR(AVERAGE(AF12:AF13),0)</f>
        <v>3.5</v>
      </c>
      <c r="BB9" s="7">
        <f>IFERROR(AVERAGE(AJ9),0)</f>
        <v>4.25</v>
      </c>
      <c r="BC9" s="7">
        <f>IFERROR(AVERAGE(AN12:AN13),0)</f>
        <v>4.2374999999999998</v>
      </c>
      <c r="BD9" s="14">
        <v>5.5</v>
      </c>
      <c r="BF9" t="s">
        <v>86</v>
      </c>
      <c r="BG9" s="1" t="s">
        <v>13</v>
      </c>
      <c r="BH9" s="5">
        <f>IFERROR(AVERAGE(V131:V142),#N/A)</f>
        <v>0.81474622026611498</v>
      </c>
      <c r="BI9" s="5" t="e">
        <f t="shared" ref="BI9:BL9" si="12">IFERROR(AVERAGE(W131:W142),#N/A)</f>
        <v>#N/A</v>
      </c>
      <c r="BJ9" s="5" t="e">
        <f t="shared" si="12"/>
        <v>#N/A</v>
      </c>
      <c r="BK9" s="5">
        <f t="shared" si="12"/>
        <v>1.0104604803493713</v>
      </c>
      <c r="BL9" s="5">
        <f t="shared" si="12"/>
        <v>0.85626049560419404</v>
      </c>
      <c r="BM9" s="5">
        <f>IFERROR(AVERAGE(AD32:AD33),0)</f>
        <v>3.5568910256410255</v>
      </c>
      <c r="BN9" s="5">
        <f>IFERROR(AVERAGE(AF27),0)</f>
        <v>4.2730769230769203</v>
      </c>
      <c r="BO9" s="5">
        <f>IFERROR(AVERAGE(AH34:AH36),0)</f>
        <v>4.7773565034228547</v>
      </c>
      <c r="BP9" s="5">
        <f>AJ23</f>
        <v>4.5</v>
      </c>
      <c r="BQ9" s="5">
        <f>AL21</f>
        <v>6</v>
      </c>
      <c r="BS9" s="2"/>
      <c r="BT9" s="2"/>
    </row>
    <row r="10" spans="1:75" x14ac:dyDescent="0.25">
      <c r="A10" s="8">
        <v>45063</v>
      </c>
      <c r="B10" s="9">
        <v>0.25</v>
      </c>
      <c r="C10" s="9">
        <v>0.25</v>
      </c>
      <c r="D10" s="9">
        <v>0.3</v>
      </c>
      <c r="E10" s="9">
        <v>1.02</v>
      </c>
      <c r="F10" s="9">
        <v>1.06</v>
      </c>
      <c r="G10" s="10">
        <v>1.08</v>
      </c>
      <c r="H10" s="24">
        <v>0.2073913043478261</v>
      </c>
      <c r="I10" s="9">
        <v>0.24630252100840341</v>
      </c>
      <c r="J10" s="9">
        <v>0.29289855072463772</v>
      </c>
      <c r="K10" s="9">
        <v>0.8503791982665222</v>
      </c>
      <c r="L10" s="9">
        <v>1.0013953488372089</v>
      </c>
      <c r="M10" s="9">
        <v>1.0251371571072321</v>
      </c>
      <c r="N10" s="2"/>
      <c r="O10" s="8">
        <v>45063</v>
      </c>
      <c r="P10" s="9">
        <v>0.59</v>
      </c>
      <c r="Q10" s="9">
        <v>0.65</v>
      </c>
      <c r="R10" s="9">
        <v>0.75</v>
      </c>
      <c r="S10" s="9">
        <v>1.33</v>
      </c>
      <c r="T10" s="9"/>
      <c r="U10" s="10">
        <v>0.75</v>
      </c>
      <c r="V10" s="24">
        <v>0.55000000000000004</v>
      </c>
      <c r="W10" s="9">
        <v>0.61115384615384616</v>
      </c>
      <c r="X10" s="9">
        <v>0.72113402061855669</v>
      </c>
      <c r="Y10" s="9">
        <v>1.258631921824104</v>
      </c>
      <c r="Z10" s="9"/>
      <c r="AA10" s="9">
        <v>0.75</v>
      </c>
      <c r="AC10" s="8">
        <v>45315</v>
      </c>
      <c r="AD10" s="9">
        <v>3.75</v>
      </c>
      <c r="AE10" s="9">
        <v>4</v>
      </c>
      <c r="AF10" s="9">
        <f t="shared" si="4"/>
        <v>3.875</v>
      </c>
      <c r="AG10" s="13"/>
      <c r="AH10" s="13"/>
      <c r="AI10" s="13"/>
      <c r="AJ10" s="13"/>
      <c r="AK10" s="8">
        <v>45469.572916666664</v>
      </c>
      <c r="AL10" s="9">
        <v>4</v>
      </c>
      <c r="AM10" s="9">
        <v>5.5</v>
      </c>
      <c r="AN10" s="5">
        <f>AVERAGE(AL10,AM10)</f>
        <v>4.75</v>
      </c>
      <c r="AT10" s="1" t="s">
        <v>14</v>
      </c>
      <c r="AU10" s="5">
        <f t="shared" ref="AU10:AZ10" si="13">IFERROR(AVERAGE(P87:P109),#N/A)</f>
        <v>1</v>
      </c>
      <c r="AV10" s="5" t="e">
        <f t="shared" si="13"/>
        <v>#N/A</v>
      </c>
      <c r="AW10" s="5" t="e">
        <f t="shared" si="13"/>
        <v>#N/A</v>
      </c>
      <c r="AX10" s="5">
        <f t="shared" si="13"/>
        <v>1.108421052631579</v>
      </c>
      <c r="AY10" s="5">
        <f t="shared" si="13"/>
        <v>1.1800000000000002</v>
      </c>
      <c r="AZ10" s="5" t="e">
        <f t="shared" si="13"/>
        <v>#N/A</v>
      </c>
      <c r="BA10" s="7">
        <f>IFERROR(AVERAGE(AF12:AF13),0)</f>
        <v>3.5</v>
      </c>
      <c r="BB10" s="7">
        <f>IFERROR(AVERAGE(AJ9),0)</f>
        <v>4.25</v>
      </c>
      <c r="BC10" s="7">
        <f>IFERROR(AVERAGE(AN12:AN13),0)</f>
        <v>4.2374999999999998</v>
      </c>
      <c r="BD10" s="14">
        <v>5.5</v>
      </c>
      <c r="BF10" t="s">
        <v>86</v>
      </c>
      <c r="BG10" s="1" t="s">
        <v>14</v>
      </c>
      <c r="BH10" s="5">
        <f>IFERROR(AVERAGE(V119:V142),#N/A)</f>
        <v>0.82000231780443811</v>
      </c>
      <c r="BI10" s="5" t="e">
        <f t="shared" ref="BI10:BL10" si="14">IFERROR(AVERAGE(W119:W142),#N/A)</f>
        <v>#N/A</v>
      </c>
      <c r="BJ10" s="5" t="e">
        <f t="shared" si="14"/>
        <v>#N/A</v>
      </c>
      <c r="BK10" s="5">
        <f t="shared" si="14"/>
        <v>0.95356846404603102</v>
      </c>
      <c r="BL10" s="5">
        <f t="shared" si="14"/>
        <v>1.0400225451444274</v>
      </c>
      <c r="BM10" s="5">
        <f>IFERROR(AVERAGE(AD32:AD33),0)</f>
        <v>3.5568910256410255</v>
      </c>
      <c r="BN10" s="5">
        <f>IFERROR(AVERAGE(AF27),0)</f>
        <v>4.2730769230769203</v>
      </c>
      <c r="BO10" s="5">
        <f>IFERROR(AVERAGE(AH32:AH36),0)</f>
        <v>4.7921978100996894</v>
      </c>
      <c r="BP10" s="5">
        <f>AJ23</f>
        <v>4.5</v>
      </c>
      <c r="BQ10" s="5">
        <f>AL21</f>
        <v>6</v>
      </c>
      <c r="BR10" s="2"/>
      <c r="BS10" s="2"/>
      <c r="BT10" s="2"/>
      <c r="BU10" s="2"/>
      <c r="BV10" s="2"/>
      <c r="BW10" s="2"/>
    </row>
    <row r="11" spans="1:75" x14ac:dyDescent="0.25">
      <c r="A11" s="8">
        <v>45077</v>
      </c>
      <c r="B11" s="9">
        <v>0.18</v>
      </c>
      <c r="C11" s="9">
        <v>0.18</v>
      </c>
      <c r="D11" s="9"/>
      <c r="E11" s="9">
        <v>0.5</v>
      </c>
      <c r="F11" s="9">
        <v>0.9</v>
      </c>
      <c r="G11" s="10">
        <v>1.08</v>
      </c>
      <c r="H11" s="24">
        <v>0.18</v>
      </c>
      <c r="I11" s="9">
        <v>0.18</v>
      </c>
      <c r="J11" s="9"/>
      <c r="K11" s="9">
        <v>0.5</v>
      </c>
      <c r="L11" s="9">
        <v>0.8</v>
      </c>
      <c r="M11" s="9">
        <v>1.0125</v>
      </c>
      <c r="N11" s="2"/>
      <c r="O11" s="8">
        <v>45077</v>
      </c>
      <c r="P11" s="9">
        <v>0.57999999999999996</v>
      </c>
      <c r="Q11" s="9">
        <v>0.47</v>
      </c>
      <c r="R11" s="9">
        <v>0.6</v>
      </c>
      <c r="S11" s="9">
        <v>1.38</v>
      </c>
      <c r="T11" s="9"/>
      <c r="U11" s="10"/>
      <c r="V11" s="24">
        <v>0.57566666666666666</v>
      </c>
      <c r="W11" s="9">
        <v>0.58937499999999998</v>
      </c>
      <c r="X11" s="9">
        <v>0.70496183206106866</v>
      </c>
      <c r="Y11" s="9">
        <v>1.3051282051282049</v>
      </c>
      <c r="Z11" s="9"/>
      <c r="AA11" s="9"/>
      <c r="AC11" s="8">
        <v>45406</v>
      </c>
      <c r="AD11" s="9">
        <v>3.95</v>
      </c>
      <c r="AE11" s="9">
        <v>4</v>
      </c>
      <c r="AF11" s="9">
        <f t="shared" si="4"/>
        <v>3.9750000000000001</v>
      </c>
      <c r="AG11" s="13"/>
      <c r="AH11" s="13"/>
      <c r="AI11" s="13"/>
      <c r="AJ11" s="13"/>
      <c r="AK11" s="8">
        <v>45553.572916666664</v>
      </c>
      <c r="AL11" s="9">
        <v>5</v>
      </c>
      <c r="AM11" s="9">
        <v>5.5</v>
      </c>
      <c r="AN11" s="5">
        <f t="shared" si="6"/>
        <v>5.25</v>
      </c>
      <c r="BS11" s="2"/>
      <c r="BT11" s="2"/>
    </row>
    <row r="12" spans="1:75" x14ac:dyDescent="0.25">
      <c r="A12" s="8">
        <v>45091</v>
      </c>
      <c r="B12" s="9">
        <v>0.2</v>
      </c>
      <c r="C12" s="9">
        <v>0.23</v>
      </c>
      <c r="D12" s="9">
        <v>0.25</v>
      </c>
      <c r="E12" s="9">
        <v>1</v>
      </c>
      <c r="F12" s="9">
        <v>1.04</v>
      </c>
      <c r="G12" s="10">
        <v>1.08</v>
      </c>
      <c r="H12" s="24">
        <v>0.24454545454545451</v>
      </c>
      <c r="I12" s="9">
        <v>0.30889447236180911</v>
      </c>
      <c r="J12" s="9">
        <v>0.32424242424242422</v>
      </c>
      <c r="K12" s="9">
        <v>0.62372759856630822</v>
      </c>
      <c r="L12" s="9">
        <v>1.04</v>
      </c>
      <c r="M12" s="9">
        <v>1.0262195121951221</v>
      </c>
      <c r="N12" s="2"/>
      <c r="O12" s="8">
        <v>45091</v>
      </c>
      <c r="P12" s="9">
        <v>0.6</v>
      </c>
      <c r="Q12" s="9">
        <v>0.55000000000000004</v>
      </c>
      <c r="R12" s="9">
        <v>0.8</v>
      </c>
      <c r="S12" s="9">
        <v>1.36</v>
      </c>
      <c r="T12" s="9"/>
      <c r="U12" s="10">
        <v>1.45</v>
      </c>
      <c r="V12" s="24">
        <v>0.54285714285714282</v>
      </c>
      <c r="W12" s="9">
        <v>0.56573033707865172</v>
      </c>
      <c r="X12" s="9">
        <v>0.72499999999999998</v>
      </c>
      <c r="Y12" s="9">
        <v>1.2721046245112579</v>
      </c>
      <c r="Z12" s="9"/>
      <c r="AA12" s="9">
        <v>1.45</v>
      </c>
      <c r="AC12" s="8">
        <v>45679</v>
      </c>
      <c r="AD12" s="9">
        <v>3</v>
      </c>
      <c r="AE12" s="9">
        <v>4</v>
      </c>
      <c r="AF12" s="9">
        <f t="shared" si="4"/>
        <v>3.5</v>
      </c>
      <c r="AG12" s="13"/>
      <c r="AH12" s="13"/>
      <c r="AI12" s="13"/>
      <c r="AJ12" s="13"/>
      <c r="AK12" s="8">
        <v>45735</v>
      </c>
      <c r="AL12" s="9">
        <v>4.2</v>
      </c>
      <c r="AM12" s="9">
        <v>4.75</v>
      </c>
      <c r="AN12" s="5">
        <f t="shared" si="6"/>
        <v>4.4749999999999996</v>
      </c>
      <c r="BR12" s="2"/>
      <c r="BS12" s="2"/>
      <c r="BT12" s="2"/>
      <c r="BU12" s="2"/>
      <c r="BV12" s="2"/>
      <c r="BW12" s="2"/>
    </row>
    <row r="13" spans="1:75" x14ac:dyDescent="0.25">
      <c r="A13" s="8">
        <v>45105</v>
      </c>
      <c r="B13" s="9">
        <v>0.18</v>
      </c>
      <c r="C13" s="9">
        <v>0.23</v>
      </c>
      <c r="D13" s="9">
        <v>0.25</v>
      </c>
      <c r="E13" s="9">
        <v>1.01</v>
      </c>
      <c r="F13" s="9">
        <v>0.95</v>
      </c>
      <c r="G13" s="10">
        <v>0.95</v>
      </c>
      <c r="H13" s="24">
        <v>0.2302684563758389</v>
      </c>
      <c r="I13" s="9">
        <v>0.26711409395973162</v>
      </c>
      <c r="J13" s="9">
        <v>0.28389261744966438</v>
      </c>
      <c r="K13" s="9">
        <v>0.95462605137531253</v>
      </c>
      <c r="L13" s="9">
        <v>0.95</v>
      </c>
      <c r="M13" s="9">
        <v>0.94146341463414629</v>
      </c>
      <c r="N13" s="2"/>
      <c r="O13" s="8">
        <v>45105</v>
      </c>
      <c r="P13" s="9">
        <v>0.4</v>
      </c>
      <c r="Q13" s="9">
        <v>0.42</v>
      </c>
      <c r="R13" s="9">
        <v>0.8</v>
      </c>
      <c r="S13" s="9">
        <v>1.37</v>
      </c>
      <c r="T13" s="9"/>
      <c r="U13" s="10">
        <v>1</v>
      </c>
      <c r="V13" s="24">
        <v>0.49833333333333341</v>
      </c>
      <c r="W13" s="9">
        <v>0.53533333333333333</v>
      </c>
      <c r="X13" s="9">
        <v>0.72068965517241379</v>
      </c>
      <c r="Y13" s="9">
        <v>1.295853658536585</v>
      </c>
      <c r="Z13" s="9"/>
      <c r="AA13" s="9">
        <v>1</v>
      </c>
      <c r="AC13" s="8">
        <v>45770</v>
      </c>
      <c r="AD13" s="9">
        <v>3</v>
      </c>
      <c r="AE13" s="9">
        <v>4</v>
      </c>
      <c r="AF13" s="9">
        <f t="shared" si="4"/>
        <v>3.5</v>
      </c>
      <c r="AG13" s="13"/>
      <c r="AH13" s="13"/>
      <c r="AI13" s="13"/>
      <c r="AJ13" s="13"/>
      <c r="AK13" s="8">
        <v>45833</v>
      </c>
      <c r="AL13" s="9">
        <v>3.5</v>
      </c>
      <c r="AM13" s="9">
        <v>4.5</v>
      </c>
      <c r="AN13" s="5">
        <f>AVERAGE(AL13,AM13)</f>
        <v>4</v>
      </c>
      <c r="AS13" s="29" t="s">
        <v>75</v>
      </c>
      <c r="AT13" s="30" t="s">
        <v>59</v>
      </c>
      <c r="AU13" s="30" t="s">
        <v>1</v>
      </c>
      <c r="AV13" s="30" t="s">
        <v>4</v>
      </c>
      <c r="AW13" s="30" t="s">
        <v>5</v>
      </c>
      <c r="AX13" s="30" t="s">
        <v>2</v>
      </c>
      <c r="AY13" s="30" t="s">
        <v>3</v>
      </c>
      <c r="AZ13" s="30" t="s">
        <v>6</v>
      </c>
      <c r="BF13" s="29" t="s">
        <v>76</v>
      </c>
      <c r="BG13" s="30" t="s">
        <v>59</v>
      </c>
      <c r="BH13" s="30" t="s">
        <v>64</v>
      </c>
      <c r="BI13" s="30" t="s">
        <v>65</v>
      </c>
      <c r="BJ13" s="30" t="s">
        <v>66</v>
      </c>
      <c r="BK13" s="30" t="s">
        <v>67</v>
      </c>
      <c r="BL13" s="30" t="s">
        <v>68</v>
      </c>
      <c r="BM13" s="30" t="s">
        <v>69</v>
      </c>
      <c r="BS13" s="2"/>
      <c r="BT13" s="2"/>
      <c r="BV13" s="50"/>
    </row>
    <row r="14" spans="1:75" x14ac:dyDescent="0.25">
      <c r="A14" s="8">
        <v>45119</v>
      </c>
      <c r="B14" s="9">
        <v>0.3</v>
      </c>
      <c r="C14" s="9">
        <v>0.2</v>
      </c>
      <c r="D14" s="9">
        <v>0.23</v>
      </c>
      <c r="E14" s="9">
        <v>1.02</v>
      </c>
      <c r="F14" s="9">
        <v>0.9</v>
      </c>
      <c r="G14" s="10">
        <v>1.08</v>
      </c>
      <c r="H14" s="24">
        <v>0.24723270440251571</v>
      </c>
      <c r="I14" s="9">
        <v>0.28301886792452829</v>
      </c>
      <c r="J14" s="9">
        <v>0.287248322147651</v>
      </c>
      <c r="K14" s="9">
        <v>0.95286363636363636</v>
      </c>
      <c r="L14" s="9">
        <v>0.79629629629629628</v>
      </c>
      <c r="M14" s="9">
        <v>1.036382978723404</v>
      </c>
      <c r="N14" s="2"/>
      <c r="O14" s="8">
        <v>45119</v>
      </c>
      <c r="P14" s="9">
        <v>0.5</v>
      </c>
      <c r="Q14" s="9">
        <v>0.6</v>
      </c>
      <c r="R14" s="9">
        <v>0.83</v>
      </c>
      <c r="S14" s="9">
        <v>1.41</v>
      </c>
      <c r="T14" s="9">
        <v>0.5</v>
      </c>
      <c r="U14" s="10"/>
      <c r="V14" s="24">
        <v>0.54666666666666663</v>
      </c>
      <c r="W14" s="9">
        <v>0.60240000000000005</v>
      </c>
      <c r="X14" s="9">
        <v>0.8106451612903226</v>
      </c>
      <c r="Y14" s="9">
        <v>1.3224938635247909</v>
      </c>
      <c r="Z14" s="9">
        <v>0.5</v>
      </c>
      <c r="AA14" s="9"/>
      <c r="AT14" s="1" t="s">
        <v>47</v>
      </c>
      <c r="AU14" s="4">
        <v>0.26998564049701146</v>
      </c>
      <c r="AV14" s="4">
        <v>0.32148937613542683</v>
      </c>
      <c r="AW14" s="4">
        <v>0.41625035792999071</v>
      </c>
      <c r="AX14" s="4">
        <v>0.73001111073214298</v>
      </c>
      <c r="AY14" s="4">
        <v>0.95999687137845591</v>
      </c>
      <c r="AZ14" s="4">
        <v>1.0499900746428326</v>
      </c>
      <c r="BG14" s="1" t="s">
        <v>47</v>
      </c>
      <c r="BH14" s="4">
        <v>-1.0247451667875097E-7</v>
      </c>
      <c r="BI14" s="4">
        <v>2.32204882584311E-2</v>
      </c>
      <c r="BJ14" s="4">
        <v>6.9516642864362307E-2</v>
      </c>
      <c r="BK14" s="4">
        <v>0.27541306654565156</v>
      </c>
      <c r="BL14" s="4">
        <v>0.56588543800380608</v>
      </c>
      <c r="BM14" s="4">
        <v>1.122972439067039</v>
      </c>
      <c r="BR14" s="2"/>
      <c r="BS14" s="2"/>
      <c r="BT14" s="2"/>
      <c r="BU14" s="2"/>
      <c r="BV14" s="50"/>
      <c r="BW14" s="2"/>
    </row>
    <row r="15" spans="1:75" x14ac:dyDescent="0.25">
      <c r="A15" s="8">
        <v>45133</v>
      </c>
      <c r="B15" s="9">
        <v>0.15</v>
      </c>
      <c r="C15" s="9">
        <v>0.2</v>
      </c>
      <c r="D15" s="9">
        <v>0.25</v>
      </c>
      <c r="E15" s="9">
        <v>1.02</v>
      </c>
      <c r="F15" s="9">
        <v>0.53</v>
      </c>
      <c r="G15" s="10">
        <v>1.07</v>
      </c>
      <c r="H15" s="24">
        <v>0.27060402684563761</v>
      </c>
      <c r="I15" s="9">
        <v>0.2638255033557047</v>
      </c>
      <c r="J15" s="9">
        <v>0.29067114093959728</v>
      </c>
      <c r="K15" s="9">
        <v>0.94217094503306553</v>
      </c>
      <c r="L15" s="9">
        <v>0.53</v>
      </c>
      <c r="M15" s="9">
        <v>1.020576747409204</v>
      </c>
      <c r="N15" s="2"/>
      <c r="O15" s="8">
        <v>45133</v>
      </c>
      <c r="P15" s="9">
        <v>0.5</v>
      </c>
      <c r="Q15" s="9">
        <v>0.6</v>
      </c>
      <c r="R15" s="9">
        <v>0.83</v>
      </c>
      <c r="S15" s="9">
        <v>1.33</v>
      </c>
      <c r="T15" s="9">
        <v>0.9</v>
      </c>
      <c r="U15" s="10"/>
      <c r="V15" s="24">
        <v>0.54461538461538461</v>
      </c>
      <c r="W15" s="9">
        <v>0.60516129032258059</v>
      </c>
      <c r="X15" s="9">
        <v>0.81461538461538463</v>
      </c>
      <c r="Y15" s="9">
        <v>1.2869476268412441</v>
      </c>
      <c r="Z15" s="9">
        <v>0.9</v>
      </c>
      <c r="AA15" s="9"/>
      <c r="AT15" s="1" t="s">
        <v>13</v>
      </c>
      <c r="AU15" s="4">
        <v>0.29944582529792413</v>
      </c>
      <c r="AV15" s="4">
        <v>0.35174092399836676</v>
      </c>
      <c r="AW15" s="4">
        <v>0.44756388819487108</v>
      </c>
      <c r="AX15" s="4">
        <v>0.76000775503992313</v>
      </c>
      <c r="AY15" s="4">
        <v>0.98000232075901672</v>
      </c>
      <c r="AZ15" s="4">
        <v>1.0500002188954087</v>
      </c>
      <c r="BG15" s="44" t="s">
        <v>13</v>
      </c>
      <c r="BH15" s="45">
        <v>5.1296743919419102E-2</v>
      </c>
      <c r="BI15" s="45">
        <v>0.10058948133948778</v>
      </c>
      <c r="BJ15" s="45">
        <v>0.19342501684645758</v>
      </c>
      <c r="BK15" s="45">
        <v>0.52803419927589623</v>
      </c>
      <c r="BL15" s="45">
        <v>0.82700286189233974</v>
      </c>
      <c r="BM15" s="45">
        <v>1.042456883250243</v>
      </c>
      <c r="BS15" s="2"/>
      <c r="BT15" s="2"/>
      <c r="BV15" s="50"/>
    </row>
    <row r="16" spans="1:75" x14ac:dyDescent="0.25">
      <c r="A16" s="8">
        <v>45147</v>
      </c>
      <c r="B16" s="9">
        <v>0.18</v>
      </c>
      <c r="C16" s="9">
        <v>0.25</v>
      </c>
      <c r="D16" s="9">
        <v>0.25</v>
      </c>
      <c r="E16" s="9">
        <v>1</v>
      </c>
      <c r="F16" s="9">
        <v>1.06</v>
      </c>
      <c r="G16" s="10">
        <v>1.03</v>
      </c>
      <c r="H16" s="24">
        <v>0.17724770642201829</v>
      </c>
      <c r="I16" s="9">
        <v>0.19505050505050511</v>
      </c>
      <c r="J16" s="9">
        <v>0.22030303030303031</v>
      </c>
      <c r="K16" s="9">
        <v>0.7515320334261838</v>
      </c>
      <c r="L16" s="9">
        <v>1.0345331069609509</v>
      </c>
      <c r="M16" s="9">
        <v>1.0253103484247861</v>
      </c>
      <c r="N16" s="2"/>
      <c r="O16" s="8">
        <v>45147</v>
      </c>
      <c r="P16" s="9">
        <v>0.55000000000000004</v>
      </c>
      <c r="Q16" s="9">
        <v>0.65</v>
      </c>
      <c r="R16" s="9">
        <v>0.8</v>
      </c>
      <c r="S16" s="9">
        <v>1.3</v>
      </c>
      <c r="T16" s="9"/>
      <c r="U16" s="10">
        <v>1.5</v>
      </c>
      <c r="V16" s="24">
        <v>0.53417721518987338</v>
      </c>
      <c r="W16" s="9">
        <v>0.59677419354838712</v>
      </c>
      <c r="X16" s="9">
        <v>0.81617647058823528</v>
      </c>
      <c r="Y16" s="9">
        <v>1.2968817536276629</v>
      </c>
      <c r="Z16" s="9"/>
      <c r="AA16" s="9">
        <v>1.4724390243902441</v>
      </c>
      <c r="AT16" s="1" t="s">
        <v>14</v>
      </c>
      <c r="AU16" s="4">
        <v>0.4517249461742745</v>
      </c>
      <c r="AV16" s="4">
        <v>0.50127804471404658</v>
      </c>
      <c r="AW16" s="4">
        <v>0.59160488469817751</v>
      </c>
      <c r="AX16" s="4">
        <v>0.87999933503804251</v>
      </c>
      <c r="AY16" s="4">
        <v>1.0700002010528613</v>
      </c>
      <c r="AZ16" s="4">
        <v>1.0999980696097407</v>
      </c>
      <c r="BG16" s="44" t="s">
        <v>14</v>
      </c>
      <c r="BH16" s="45">
        <v>6.3054274107569044E-2</v>
      </c>
      <c r="BI16" s="45">
        <v>0.1230472157730388</v>
      </c>
      <c r="BJ16" s="45">
        <v>0.23434745234619539</v>
      </c>
      <c r="BK16" s="45">
        <v>0.61361848253252194</v>
      </c>
      <c r="BL16" s="45">
        <v>0.90896708837621687</v>
      </c>
      <c r="BM16" s="45">
        <v>1.0421078732909945</v>
      </c>
      <c r="BR16" s="2"/>
      <c r="BS16" s="2"/>
      <c r="BT16" s="2"/>
      <c r="BU16" s="2"/>
      <c r="BV16" s="50"/>
      <c r="BW16" s="2"/>
    </row>
    <row r="17" spans="1:75" x14ac:dyDescent="0.25">
      <c r="A17" s="8">
        <v>45154</v>
      </c>
      <c r="B17" s="9">
        <v>0.18</v>
      </c>
      <c r="C17" s="9">
        <v>0.2</v>
      </c>
      <c r="D17" s="9">
        <v>0.25</v>
      </c>
      <c r="E17" s="9">
        <v>1</v>
      </c>
      <c r="F17" s="9">
        <v>1.06</v>
      </c>
      <c r="G17" s="10">
        <v>1.05</v>
      </c>
      <c r="H17" s="24">
        <v>0.1910091743119266</v>
      </c>
      <c r="I17" s="9">
        <v>0.19505050505050511</v>
      </c>
      <c r="J17" s="9">
        <v>0.25</v>
      </c>
      <c r="K17" s="9">
        <v>0.72789908966502048</v>
      </c>
      <c r="L17" s="9">
        <v>1.0255271473714449</v>
      </c>
      <c r="M17" s="9">
        <v>1.0462962962962961</v>
      </c>
      <c r="N17" s="2"/>
      <c r="O17" s="8">
        <v>45154</v>
      </c>
      <c r="P17" s="9">
        <v>0.48</v>
      </c>
      <c r="Q17" s="9">
        <v>0.55000000000000004</v>
      </c>
      <c r="R17" s="9">
        <v>0.8</v>
      </c>
      <c r="S17" s="9">
        <v>1.3</v>
      </c>
      <c r="T17" s="9"/>
      <c r="U17" s="10"/>
      <c r="V17" s="24">
        <v>0.5148275862068965</v>
      </c>
      <c r="W17" s="9">
        <v>0.57103448275862068</v>
      </c>
      <c r="X17" s="9">
        <v>0.85</v>
      </c>
      <c r="Y17" s="9">
        <v>1.2758783429470371</v>
      </c>
      <c r="Z17" s="9"/>
      <c r="AA17" s="9"/>
      <c r="BS17" s="2"/>
      <c r="BT17" s="2"/>
      <c r="BV17" s="50"/>
    </row>
    <row r="18" spans="1:75" x14ac:dyDescent="0.25">
      <c r="A18" s="8">
        <v>45161</v>
      </c>
      <c r="B18" s="9">
        <v>0.18</v>
      </c>
      <c r="C18" s="9">
        <v>0.2</v>
      </c>
      <c r="D18" s="9">
        <v>0.25</v>
      </c>
      <c r="E18" s="9">
        <v>1.02</v>
      </c>
      <c r="F18" s="9">
        <v>1.06</v>
      </c>
      <c r="G18" s="10">
        <v>1.05</v>
      </c>
      <c r="H18" s="24">
        <v>0.24330935251798561</v>
      </c>
      <c r="I18" s="9">
        <v>0.26841726618705042</v>
      </c>
      <c r="J18" s="9">
        <v>0.30079136690647479</v>
      </c>
      <c r="K18" s="9">
        <v>0.72899899396378265</v>
      </c>
      <c r="L18" s="9">
        <v>1.037037037037037</v>
      </c>
      <c r="M18" s="9">
        <v>1.0366770508826579</v>
      </c>
      <c r="N18" s="2"/>
      <c r="O18" s="8">
        <v>45161</v>
      </c>
      <c r="P18" s="9">
        <v>0.4</v>
      </c>
      <c r="Q18" s="9">
        <v>0.5</v>
      </c>
      <c r="R18" s="9">
        <v>0.8</v>
      </c>
      <c r="S18" s="9">
        <v>1.3</v>
      </c>
      <c r="T18" s="9"/>
      <c r="U18" s="10"/>
      <c r="V18" s="24">
        <v>0.46272727272727271</v>
      </c>
      <c r="W18" s="9">
        <v>0.53857142857142859</v>
      </c>
      <c r="X18" s="9">
        <v>0.72307692307692306</v>
      </c>
      <c r="Y18" s="9">
        <v>1.2191459715987361</v>
      </c>
      <c r="Z18" s="9"/>
      <c r="AA18" s="9"/>
      <c r="BR18" s="2"/>
      <c r="BS18" s="2"/>
      <c r="BT18" s="2"/>
      <c r="BU18" s="2"/>
      <c r="BV18" s="50"/>
      <c r="BW18" s="2"/>
    </row>
    <row r="19" spans="1:75" x14ac:dyDescent="0.25">
      <c r="A19" s="8">
        <v>45168</v>
      </c>
      <c r="B19" s="9">
        <v>0.18</v>
      </c>
      <c r="C19" s="9">
        <v>0.19</v>
      </c>
      <c r="D19" s="9">
        <v>0.19</v>
      </c>
      <c r="E19" s="9">
        <v>0.7</v>
      </c>
      <c r="F19" s="9">
        <v>1.05</v>
      </c>
      <c r="G19" s="10">
        <v>1.06</v>
      </c>
      <c r="H19" s="24">
        <v>0.18</v>
      </c>
      <c r="I19" s="9">
        <v>0.19</v>
      </c>
      <c r="J19" s="9">
        <v>0.19</v>
      </c>
      <c r="K19" s="9">
        <v>0.7</v>
      </c>
      <c r="L19" s="9">
        <v>1.028571428571428</v>
      </c>
      <c r="M19" s="9">
        <v>1.054717477003942</v>
      </c>
      <c r="N19" s="2"/>
      <c r="O19" s="8">
        <v>45168</v>
      </c>
      <c r="P19" s="9">
        <v>0.45</v>
      </c>
      <c r="Q19" s="9">
        <v>0.5</v>
      </c>
      <c r="R19" s="9">
        <v>0.83</v>
      </c>
      <c r="S19" s="9">
        <v>1.33</v>
      </c>
      <c r="T19" s="9"/>
      <c r="U19" s="10"/>
      <c r="V19" s="24">
        <v>0.57268292682926825</v>
      </c>
      <c r="W19" s="9">
        <v>0.56000000000000005</v>
      </c>
      <c r="X19" s="9">
        <v>0.73814814814814811</v>
      </c>
      <c r="Y19" s="9">
        <v>1.2250000000000001</v>
      </c>
      <c r="Z19" s="9"/>
      <c r="AA19" s="9"/>
      <c r="AS19" s="29" t="s">
        <v>75</v>
      </c>
      <c r="AT19" s="31" t="s">
        <v>60</v>
      </c>
      <c r="AU19" s="30" t="s">
        <v>1</v>
      </c>
      <c r="AV19" s="30" t="s">
        <v>4</v>
      </c>
      <c r="AW19" s="30" t="s">
        <v>5</v>
      </c>
      <c r="AX19" s="30" t="s">
        <v>2</v>
      </c>
      <c r="AY19" s="30" t="s">
        <v>3</v>
      </c>
      <c r="AZ19" s="30" t="s">
        <v>6</v>
      </c>
      <c r="BA19" s="30" t="s">
        <v>15</v>
      </c>
      <c r="BB19" s="30" t="s">
        <v>18</v>
      </c>
      <c r="BC19" s="30" t="s">
        <v>19</v>
      </c>
      <c r="BD19" s="30" t="s">
        <v>20</v>
      </c>
      <c r="BF19" s="29" t="s">
        <v>76</v>
      </c>
      <c r="BG19" s="30" t="s">
        <v>74</v>
      </c>
      <c r="BH19" s="30" t="s">
        <v>64</v>
      </c>
      <c r="BI19" s="30" t="s">
        <v>65</v>
      </c>
      <c r="BJ19" s="30" t="s">
        <v>66</v>
      </c>
      <c r="BK19" s="30" t="s">
        <v>67</v>
      </c>
      <c r="BL19" s="30" t="s">
        <v>68</v>
      </c>
      <c r="BM19" s="30" t="s">
        <v>15</v>
      </c>
      <c r="BN19" s="30" t="s">
        <v>18</v>
      </c>
      <c r="BO19" s="30" t="s">
        <v>19</v>
      </c>
      <c r="BP19" s="30" t="s">
        <v>20</v>
      </c>
      <c r="BQ19" s="30" t="s">
        <v>84</v>
      </c>
      <c r="BS19" s="2"/>
      <c r="BT19" s="2"/>
    </row>
    <row r="20" spans="1:75" x14ac:dyDescent="0.25">
      <c r="A20" s="8">
        <v>45175</v>
      </c>
      <c r="B20" s="9">
        <v>0.2</v>
      </c>
      <c r="C20" s="9">
        <v>0.25</v>
      </c>
      <c r="D20" s="9">
        <v>0.25</v>
      </c>
      <c r="E20" s="9">
        <v>0.5</v>
      </c>
      <c r="F20" s="9">
        <v>1.06</v>
      </c>
      <c r="G20" s="10">
        <v>1.05</v>
      </c>
      <c r="H20" s="24">
        <v>0.2</v>
      </c>
      <c r="I20" s="9">
        <v>0.25</v>
      </c>
      <c r="J20" s="9">
        <v>0.25</v>
      </c>
      <c r="K20" s="9">
        <v>0.5</v>
      </c>
      <c r="L20" s="9">
        <v>1.06</v>
      </c>
      <c r="M20" s="9">
        <v>1.039945205479452</v>
      </c>
      <c r="N20" s="2"/>
      <c r="O20" s="8">
        <v>45175</v>
      </c>
      <c r="P20" s="9">
        <v>0.45</v>
      </c>
      <c r="Q20" s="9">
        <v>0.5</v>
      </c>
      <c r="R20" s="9">
        <v>0.7</v>
      </c>
      <c r="S20" s="9">
        <v>1.2</v>
      </c>
      <c r="T20" s="9">
        <v>1</v>
      </c>
      <c r="U20" s="10">
        <v>1</v>
      </c>
      <c r="V20" s="24">
        <v>0.44</v>
      </c>
      <c r="W20" s="9">
        <v>0.49242424242424238</v>
      </c>
      <c r="X20" s="9">
        <v>0.64516129032258063</v>
      </c>
      <c r="Y20" s="9">
        <v>1.146125461254613</v>
      </c>
      <c r="Z20" s="9">
        <v>1</v>
      </c>
      <c r="AA20" s="9">
        <v>1</v>
      </c>
      <c r="AC20" s="168" t="s">
        <v>1603</v>
      </c>
      <c r="AD20" s="169" t="s">
        <v>70</v>
      </c>
      <c r="AE20" s="177" t="s">
        <v>71</v>
      </c>
      <c r="AF20" s="178"/>
      <c r="AG20" s="177" t="s">
        <v>72</v>
      </c>
      <c r="AH20" s="178"/>
      <c r="AI20" s="177" t="s">
        <v>73</v>
      </c>
      <c r="AJ20" s="178"/>
      <c r="AK20" s="177" t="s">
        <v>85</v>
      </c>
      <c r="AL20" s="178"/>
      <c r="AT20" s="15" t="s">
        <v>23</v>
      </c>
      <c r="AU20" s="4">
        <v>0.62696608837338108</v>
      </c>
      <c r="AV20" s="4">
        <v>0.68326929344033827</v>
      </c>
      <c r="AW20" s="4">
        <v>0.79411692582853755</v>
      </c>
      <c r="AX20" s="4">
        <v>1.2650539680723683</v>
      </c>
      <c r="AY20" s="4">
        <v>1.8709689264030036</v>
      </c>
      <c r="AZ20" s="4">
        <v>2.8582222044590049</v>
      </c>
      <c r="BA20" s="7">
        <v>2.8629232366504382</v>
      </c>
      <c r="BB20" s="7">
        <v>4.1665205795258782</v>
      </c>
      <c r="BC20" s="7">
        <v>4.8995837490406533</v>
      </c>
      <c r="BD20" s="7">
        <v>5.2974148373285983</v>
      </c>
      <c r="BG20" s="1" t="s">
        <v>47</v>
      </c>
      <c r="BH20" s="5">
        <v>0.42774829180002827</v>
      </c>
      <c r="BI20" s="5">
        <v>0.49643372574829847</v>
      </c>
      <c r="BJ20" s="5">
        <v>0.63087863390661125</v>
      </c>
      <c r="BK20" s="5">
        <v>1.1900906072785482</v>
      </c>
      <c r="BL20" s="5">
        <v>1.8789883436478583</v>
      </c>
      <c r="BM20" s="5">
        <v>2.918507129402899</v>
      </c>
      <c r="BN20" s="5">
        <v>4.1246151307221073</v>
      </c>
      <c r="BO20" s="5">
        <v>4.7797926471420782</v>
      </c>
      <c r="BP20" s="5">
        <v>5.3103039486989694</v>
      </c>
      <c r="BQ20" s="5">
        <v>5.9276596352423851</v>
      </c>
      <c r="BR20" s="2"/>
      <c r="BU20" s="2"/>
      <c r="BV20" s="2"/>
      <c r="BW20" s="2"/>
    </row>
    <row r="21" spans="1:75" x14ac:dyDescent="0.25">
      <c r="A21" s="8">
        <v>45182</v>
      </c>
      <c r="B21" s="9">
        <v>0.25</v>
      </c>
      <c r="C21" s="9">
        <v>0.49</v>
      </c>
      <c r="D21" s="9">
        <v>0.5</v>
      </c>
      <c r="E21" s="9">
        <v>0.8</v>
      </c>
      <c r="F21" s="9"/>
      <c r="G21" s="10">
        <v>1.05</v>
      </c>
      <c r="H21" s="24">
        <v>0.25</v>
      </c>
      <c r="I21" s="9">
        <v>0.49</v>
      </c>
      <c r="J21" s="9">
        <v>0.5</v>
      </c>
      <c r="K21" s="9">
        <v>0.45231762917933133</v>
      </c>
      <c r="L21" s="9"/>
      <c r="M21" s="9">
        <v>1.047540983606557</v>
      </c>
      <c r="N21" s="2"/>
      <c r="O21" s="8">
        <v>45182</v>
      </c>
      <c r="P21" s="9">
        <v>0.3</v>
      </c>
      <c r="Q21" s="9">
        <v>0.35</v>
      </c>
      <c r="R21" s="9">
        <v>0.7</v>
      </c>
      <c r="S21" s="9">
        <v>1.3</v>
      </c>
      <c r="T21" s="9"/>
      <c r="U21" s="10">
        <v>1.35</v>
      </c>
      <c r="V21" s="24">
        <v>0.26586538461538461</v>
      </c>
      <c r="W21" s="9">
        <v>0.32600000000000001</v>
      </c>
      <c r="X21" s="9">
        <v>0.68823529411764706</v>
      </c>
      <c r="Y21" s="9">
        <v>1.1291874248410929</v>
      </c>
      <c r="Z21" s="9"/>
      <c r="AA21" s="9">
        <v>1.1166666666666669</v>
      </c>
      <c r="AC21" s="8">
        <v>44809</v>
      </c>
      <c r="AD21" s="9">
        <v>2.10478468899522</v>
      </c>
      <c r="AE21" s="8">
        <v>44977</v>
      </c>
      <c r="AF21" s="9">
        <v>4.1131578947368403</v>
      </c>
      <c r="AG21" s="8">
        <v>44823</v>
      </c>
      <c r="AH21" s="9">
        <v>4.4268041237113396</v>
      </c>
      <c r="AI21" s="26">
        <v>45495.572916666664</v>
      </c>
      <c r="AJ21" s="9">
        <v>5.5</v>
      </c>
      <c r="AK21" s="43">
        <v>45889</v>
      </c>
      <c r="AL21" s="9">
        <v>6</v>
      </c>
      <c r="AT21" s="15" t="s">
        <v>13</v>
      </c>
      <c r="AU21" s="4">
        <v>0.68232196416779378</v>
      </c>
      <c r="AV21" s="4">
        <v>0.73774638007650351</v>
      </c>
      <c r="AW21" s="4">
        <v>0.84685393977641643</v>
      </c>
      <c r="AX21" s="4">
        <v>1.3102523480526123</v>
      </c>
      <c r="AY21" s="4">
        <v>1.9061309101708075</v>
      </c>
      <c r="AZ21" s="4">
        <v>2.876331307597769</v>
      </c>
      <c r="BA21" s="7">
        <v>2.8809495781948833</v>
      </c>
      <c r="BB21" s="7">
        <v>4.161817731731082</v>
      </c>
      <c r="BC21" s="7">
        <v>4.8846081965356438</v>
      </c>
      <c r="BD21" s="7">
        <v>5.2813240637927725</v>
      </c>
      <c r="BG21" s="44" t="s">
        <v>13</v>
      </c>
      <c r="BH21" s="47">
        <v>0.59454709539793082</v>
      </c>
      <c r="BI21" s="47">
        <v>0.65126013854640108</v>
      </c>
      <c r="BJ21" s="47">
        <v>0.76258696071674681</v>
      </c>
      <c r="BK21" s="47">
        <v>1.2306640978666059</v>
      </c>
      <c r="BL21" s="47">
        <v>1.8210306020755038</v>
      </c>
      <c r="BM21" s="47">
        <v>2.7536812524594736</v>
      </c>
      <c r="BN21" s="47">
        <v>3.9352726116571692</v>
      </c>
      <c r="BO21" s="47">
        <v>4.5796787690124283</v>
      </c>
      <c r="BP21" s="45">
        <v>5.1409141861074721</v>
      </c>
    </row>
    <row r="22" spans="1:75" x14ac:dyDescent="0.25">
      <c r="A22" s="8">
        <v>45189</v>
      </c>
      <c r="B22" s="9">
        <v>0.25</v>
      </c>
      <c r="C22" s="9">
        <v>0.47</v>
      </c>
      <c r="D22" s="9">
        <v>0.5</v>
      </c>
      <c r="E22" s="9">
        <v>0.9</v>
      </c>
      <c r="F22" s="9">
        <v>0.5</v>
      </c>
      <c r="G22" s="10">
        <v>1.08</v>
      </c>
      <c r="H22" s="24">
        <v>0.34</v>
      </c>
      <c r="I22" s="9">
        <v>0.48499999999999999</v>
      </c>
      <c r="J22" s="9">
        <v>0.5</v>
      </c>
      <c r="K22" s="9">
        <v>0.89433962264150946</v>
      </c>
      <c r="L22" s="9">
        <v>0.5</v>
      </c>
      <c r="M22" s="9">
        <v>1.08</v>
      </c>
      <c r="N22" s="2"/>
      <c r="O22" s="8">
        <v>45189</v>
      </c>
      <c r="P22" s="9">
        <v>0.3</v>
      </c>
      <c r="Q22" s="9">
        <v>0.35</v>
      </c>
      <c r="R22" s="9">
        <v>0.75</v>
      </c>
      <c r="S22" s="9">
        <v>1.3</v>
      </c>
      <c r="T22" s="9"/>
      <c r="U22" s="10"/>
      <c r="V22" s="24">
        <v>0.27107438016528917</v>
      </c>
      <c r="W22" s="9">
        <v>0.33148148148148149</v>
      </c>
      <c r="X22" s="9">
        <v>0.7192982456140351</v>
      </c>
      <c r="Y22" s="9">
        <v>1.133928571428571</v>
      </c>
      <c r="Z22" s="9"/>
      <c r="AA22" s="9"/>
      <c r="AC22" s="8">
        <v>44876</v>
      </c>
      <c r="AD22" s="9">
        <v>2.9079107505070998</v>
      </c>
      <c r="AE22" s="8">
        <v>45068</v>
      </c>
      <c r="AF22" s="9">
        <v>4</v>
      </c>
      <c r="AG22" s="8">
        <v>44893</v>
      </c>
      <c r="AH22" s="9">
        <v>5.5</v>
      </c>
      <c r="AI22" s="8">
        <v>45861</v>
      </c>
      <c r="AJ22" s="9">
        <v>5.25</v>
      </c>
      <c r="AT22" s="15" t="s">
        <v>14</v>
      </c>
      <c r="AU22" s="4">
        <v>0.64993225282528788</v>
      </c>
      <c r="AV22" s="4">
        <v>0.70687944245597611</v>
      </c>
      <c r="AW22" s="4">
        <v>0.81903635608752601</v>
      </c>
      <c r="AX22" s="4">
        <v>1.2961672775553033</v>
      </c>
      <c r="AY22" s="4">
        <v>1.911645039507857</v>
      </c>
      <c r="AZ22" s="4">
        <v>2.9187515845822709</v>
      </c>
      <c r="BA22" s="7">
        <v>2.9235609157227809</v>
      </c>
      <c r="BB22" s="7">
        <v>4.2627754636505744</v>
      </c>
      <c r="BC22" s="7">
        <v>5.0204336378421575</v>
      </c>
      <c r="BD22" s="7">
        <v>5.4308037037623116</v>
      </c>
      <c r="BG22" s="44" t="s">
        <v>14</v>
      </c>
      <c r="BH22" s="47">
        <v>0.60214951618333445</v>
      </c>
      <c r="BI22" s="47">
        <v>0.65854678546159751</v>
      </c>
      <c r="BJ22" s="47">
        <v>0.76936872810993595</v>
      </c>
      <c r="BK22" s="47">
        <v>1.2370118126072043</v>
      </c>
      <c r="BL22" s="47">
        <v>1.8307827527100522</v>
      </c>
      <c r="BM22" s="47">
        <v>2.7775938440827703</v>
      </c>
      <c r="BN22" s="47">
        <v>3.9868849752343247</v>
      </c>
      <c r="BO22" s="47">
        <v>4.6365757724249361</v>
      </c>
      <c r="BP22" s="45">
        <v>5.1463957360752151</v>
      </c>
    </row>
    <row r="23" spans="1:75" x14ac:dyDescent="0.25">
      <c r="A23" s="8">
        <v>45196</v>
      </c>
      <c r="B23" s="9">
        <v>0.35</v>
      </c>
      <c r="C23" s="9">
        <v>0.43</v>
      </c>
      <c r="D23" s="9">
        <v>0.49</v>
      </c>
      <c r="E23" s="9">
        <v>1.02</v>
      </c>
      <c r="F23" s="9">
        <v>1</v>
      </c>
      <c r="G23" s="10">
        <v>1</v>
      </c>
      <c r="H23" s="24">
        <v>0.39</v>
      </c>
      <c r="I23" s="9">
        <v>0.45</v>
      </c>
      <c r="J23" s="9">
        <v>0.49</v>
      </c>
      <c r="K23" s="9">
        <v>1.0031421446384039</v>
      </c>
      <c r="L23" s="9">
        <v>1</v>
      </c>
      <c r="M23" s="9">
        <v>1</v>
      </c>
      <c r="N23" s="2"/>
      <c r="O23" s="8">
        <v>45196</v>
      </c>
      <c r="P23" s="9">
        <v>0.3</v>
      </c>
      <c r="Q23" s="9">
        <v>0.35</v>
      </c>
      <c r="R23" s="9">
        <v>0.8</v>
      </c>
      <c r="S23" s="9">
        <v>1.3</v>
      </c>
      <c r="T23" s="9"/>
      <c r="U23" s="10"/>
      <c r="V23" s="24">
        <v>0.25584415584415582</v>
      </c>
      <c r="W23" s="9">
        <v>0.32874396135265699</v>
      </c>
      <c r="X23" s="9">
        <v>0.8</v>
      </c>
      <c r="Y23" s="9">
        <v>1.1499999999999999</v>
      </c>
      <c r="Z23" s="9"/>
      <c r="AA23" s="9"/>
      <c r="AC23" s="8">
        <v>44907</v>
      </c>
      <c r="AD23" s="9">
        <v>4.2531034482758603</v>
      </c>
      <c r="AE23" s="8">
        <v>45152</v>
      </c>
      <c r="AF23" s="9">
        <v>4.28571428571429</v>
      </c>
      <c r="AG23" s="8">
        <v>45005</v>
      </c>
      <c r="AH23" s="9">
        <v>4.5</v>
      </c>
      <c r="AI23" s="96">
        <v>46001</v>
      </c>
      <c r="AJ23" s="100">
        <v>4.5</v>
      </c>
    </row>
    <row r="24" spans="1:75" x14ac:dyDescent="0.25">
      <c r="A24" s="8">
        <v>45203</v>
      </c>
      <c r="B24" s="9">
        <v>0.35</v>
      </c>
      <c r="C24" s="9">
        <v>0.43</v>
      </c>
      <c r="D24" s="9">
        <v>0.5</v>
      </c>
      <c r="E24" s="9">
        <v>1.02</v>
      </c>
      <c r="F24" s="9"/>
      <c r="G24" s="10"/>
      <c r="H24" s="24">
        <v>0.35</v>
      </c>
      <c r="I24" s="9">
        <v>0.43</v>
      </c>
      <c r="J24" s="9">
        <v>0.5</v>
      </c>
      <c r="K24" s="9">
        <v>1.0129943502824861</v>
      </c>
      <c r="L24" s="9"/>
      <c r="M24" s="9"/>
      <c r="N24" s="2"/>
      <c r="O24" s="8">
        <v>45203</v>
      </c>
      <c r="P24" s="9">
        <v>0.45</v>
      </c>
      <c r="Q24" s="9">
        <v>0.5</v>
      </c>
      <c r="R24" s="9">
        <v>0.8</v>
      </c>
      <c r="S24" s="9">
        <v>1.3</v>
      </c>
      <c r="T24" s="9"/>
      <c r="U24" s="10"/>
      <c r="V24" s="24">
        <v>0.44912280701754392</v>
      </c>
      <c r="W24" s="9">
        <v>0.45266159695817493</v>
      </c>
      <c r="X24" s="9">
        <v>0.79756097560975614</v>
      </c>
      <c r="Y24" s="9">
        <v>1.3</v>
      </c>
      <c r="Z24" s="9"/>
      <c r="AA24" s="9"/>
      <c r="AC24" s="8">
        <v>44949</v>
      </c>
      <c r="AD24" s="9">
        <v>3.58</v>
      </c>
      <c r="AE24" s="8">
        <v>45250</v>
      </c>
      <c r="AF24" s="9">
        <v>4.67631578947368</v>
      </c>
      <c r="AG24" s="8">
        <v>45089</v>
      </c>
      <c r="AH24" s="9">
        <v>5</v>
      </c>
    </row>
    <row r="25" spans="1:75" x14ac:dyDescent="0.25">
      <c r="A25" s="8">
        <v>45210</v>
      </c>
      <c r="B25" s="9">
        <v>0.34</v>
      </c>
      <c r="C25" s="9">
        <v>0.43</v>
      </c>
      <c r="D25" s="9">
        <v>0.5</v>
      </c>
      <c r="E25" s="9">
        <v>1.02</v>
      </c>
      <c r="F25" s="9">
        <v>1.05</v>
      </c>
      <c r="G25" s="10">
        <v>1.05</v>
      </c>
      <c r="H25" s="24">
        <v>0.36333333333333329</v>
      </c>
      <c r="I25" s="9">
        <v>0.44</v>
      </c>
      <c r="J25" s="9">
        <v>0.5</v>
      </c>
      <c r="K25" s="9">
        <v>0.94509803921568625</v>
      </c>
      <c r="L25" s="9">
        <v>1.05</v>
      </c>
      <c r="M25" s="9">
        <v>1.0480769230769229</v>
      </c>
      <c r="N25" s="2"/>
      <c r="O25" s="8">
        <v>45210</v>
      </c>
      <c r="P25" s="9">
        <v>0.45</v>
      </c>
      <c r="Q25" s="9">
        <v>0.5</v>
      </c>
      <c r="R25" s="9">
        <v>0.85</v>
      </c>
      <c r="S25" s="9">
        <v>1.33</v>
      </c>
      <c r="T25" s="9">
        <v>1.35</v>
      </c>
      <c r="U25" s="10"/>
      <c r="V25" s="24">
        <v>0.44918032786885248</v>
      </c>
      <c r="W25" s="9">
        <v>0.49721030042918463</v>
      </c>
      <c r="X25" s="9">
        <v>0.79813664596273293</v>
      </c>
      <c r="Y25" s="9">
        <v>1.3254043767840149</v>
      </c>
      <c r="Z25" s="9">
        <v>1.35</v>
      </c>
      <c r="AA25" s="9"/>
      <c r="AC25" s="8">
        <v>45033</v>
      </c>
      <c r="AD25" s="9">
        <v>3.6</v>
      </c>
      <c r="AE25" s="8">
        <v>45341</v>
      </c>
      <c r="AF25" s="9">
        <v>4.7380952380952399</v>
      </c>
      <c r="AG25" s="8">
        <v>45187</v>
      </c>
      <c r="AH25" s="9">
        <v>5.45</v>
      </c>
      <c r="AS25" s="35" t="s">
        <v>81</v>
      </c>
      <c r="AT25" s="36" t="s">
        <v>59</v>
      </c>
      <c r="AU25" s="36" t="s">
        <v>1</v>
      </c>
      <c r="AV25" s="36" t="s">
        <v>4</v>
      </c>
      <c r="AW25" s="36" t="s">
        <v>5</v>
      </c>
      <c r="AX25" s="36" t="s">
        <v>2</v>
      </c>
      <c r="AY25" s="36" t="s">
        <v>3</v>
      </c>
      <c r="AZ25" s="36" t="s">
        <v>6</v>
      </c>
      <c r="BF25" s="35" t="s">
        <v>81</v>
      </c>
      <c r="BG25" s="36" t="s">
        <v>59</v>
      </c>
      <c r="BH25" s="36" t="s">
        <v>1</v>
      </c>
      <c r="BI25" s="36" t="s">
        <v>4</v>
      </c>
      <c r="BJ25" s="36" t="s">
        <v>5</v>
      </c>
      <c r="BK25" s="36" t="s">
        <v>2</v>
      </c>
      <c r="BL25" s="36" t="s">
        <v>3</v>
      </c>
      <c r="BM25" s="36" t="s">
        <v>6</v>
      </c>
    </row>
    <row r="26" spans="1:75" x14ac:dyDescent="0.25">
      <c r="A26" s="8">
        <v>45217</v>
      </c>
      <c r="B26" s="9">
        <v>0.34</v>
      </c>
      <c r="C26" s="9">
        <v>0.42</v>
      </c>
      <c r="D26" s="9">
        <v>0.5</v>
      </c>
      <c r="E26" s="9">
        <v>0.5</v>
      </c>
      <c r="F26" s="9">
        <v>0.3</v>
      </c>
      <c r="G26" s="10"/>
      <c r="H26" s="24">
        <v>0.34</v>
      </c>
      <c r="I26" s="9">
        <v>0.42499999999999999</v>
      </c>
      <c r="J26" s="9">
        <v>0.5</v>
      </c>
      <c r="K26" s="9">
        <v>0.5</v>
      </c>
      <c r="L26" s="9">
        <v>0.3</v>
      </c>
      <c r="M26" s="9"/>
      <c r="N26" s="2"/>
      <c r="O26" s="8">
        <v>45217</v>
      </c>
      <c r="P26" s="9">
        <v>0.45</v>
      </c>
      <c r="Q26" s="9">
        <v>0.5</v>
      </c>
      <c r="R26" s="9">
        <v>0.85</v>
      </c>
      <c r="S26" s="9">
        <v>0.6</v>
      </c>
      <c r="T26" s="9">
        <v>0.3</v>
      </c>
      <c r="U26" s="10"/>
      <c r="V26" s="24">
        <v>0.44670329670329673</v>
      </c>
      <c r="W26" s="9">
        <v>0.46470588235294119</v>
      </c>
      <c r="X26" s="9">
        <v>0.84803921568627449</v>
      </c>
      <c r="Y26" s="9">
        <v>0.6</v>
      </c>
      <c r="Z26" s="9">
        <v>0.3</v>
      </c>
      <c r="AA26" s="9"/>
      <c r="AC26" s="8">
        <v>45124</v>
      </c>
      <c r="AD26" s="9">
        <v>3.70714285714286</v>
      </c>
      <c r="AE26" s="8">
        <v>45439</v>
      </c>
      <c r="AF26" s="9">
        <v>4.4124999999999996</v>
      </c>
      <c r="AG26" s="8">
        <v>45278</v>
      </c>
      <c r="AH26" s="9">
        <v>5.2090909090909099</v>
      </c>
      <c r="AT26" s="1" t="s">
        <v>47</v>
      </c>
      <c r="AU26" s="4">
        <v>0.41677453856258206</v>
      </c>
      <c r="AV26" s="4">
        <v>0.4467455515106023</v>
      </c>
      <c r="AW26" s="4">
        <v>0.5045770005629574</v>
      </c>
      <c r="AX26" s="4">
        <v>0.72999400337774478</v>
      </c>
      <c r="AY26" s="4">
        <v>0.95499217789453894</v>
      </c>
      <c r="AZ26" s="4">
        <v>1.0483010403452804</v>
      </c>
      <c r="BG26" s="48" t="s">
        <v>47</v>
      </c>
      <c r="BH26" s="49">
        <v>4.2751617939575853E-2</v>
      </c>
      <c r="BI26" s="49">
        <v>8.4601540251454208E-2</v>
      </c>
      <c r="BJ26" s="49">
        <v>0.16559629799211861</v>
      </c>
      <c r="BK26" s="49">
        <v>0.48543877425408199</v>
      </c>
      <c r="BL26" s="49">
        <v>0.8184909874272841</v>
      </c>
      <c r="BM26" s="49">
        <v>1.0274357305310562</v>
      </c>
    </row>
    <row r="27" spans="1:75" x14ac:dyDescent="0.25">
      <c r="A27" s="8">
        <v>45224</v>
      </c>
      <c r="B27" s="9">
        <v>0.33</v>
      </c>
      <c r="C27" s="9">
        <v>0.4</v>
      </c>
      <c r="D27" s="9">
        <v>0.5</v>
      </c>
      <c r="E27" s="9">
        <v>1.02</v>
      </c>
      <c r="F27" s="9"/>
      <c r="G27" s="10">
        <v>1.06</v>
      </c>
      <c r="H27" s="24">
        <v>0.33500000000000002</v>
      </c>
      <c r="I27" s="9">
        <v>0.4</v>
      </c>
      <c r="J27" s="9">
        <v>0.5</v>
      </c>
      <c r="K27" s="9">
        <v>0.94436997319034854</v>
      </c>
      <c r="L27" s="9"/>
      <c r="M27" s="9">
        <v>1.06</v>
      </c>
      <c r="N27" s="2"/>
      <c r="O27" s="8">
        <v>45224</v>
      </c>
      <c r="P27" s="9">
        <v>0.45</v>
      </c>
      <c r="Q27" s="9">
        <v>0.5</v>
      </c>
      <c r="R27" s="9">
        <v>0.8</v>
      </c>
      <c r="S27" s="9">
        <v>1.2</v>
      </c>
      <c r="T27" s="9"/>
      <c r="U27" s="10"/>
      <c r="V27" s="24">
        <v>0.44553264604810999</v>
      </c>
      <c r="W27" s="9">
        <v>0.49926470588235289</v>
      </c>
      <c r="X27" s="9">
        <v>0.78333333333333333</v>
      </c>
      <c r="Y27" s="9">
        <v>1.2</v>
      </c>
      <c r="Z27" s="9"/>
      <c r="AA27" s="9"/>
      <c r="AC27" s="8">
        <v>45215</v>
      </c>
      <c r="AD27" s="9">
        <v>3.9666666666666699</v>
      </c>
      <c r="AE27" s="8">
        <v>45705</v>
      </c>
      <c r="AF27" s="9">
        <v>4.2730769230769203</v>
      </c>
      <c r="AG27" s="8">
        <v>45369</v>
      </c>
      <c r="AH27" s="9">
        <v>5.2472972972973002</v>
      </c>
      <c r="AT27" s="1" t="s">
        <v>13</v>
      </c>
      <c r="AU27" s="4">
        <v>0.44477937624319758</v>
      </c>
      <c r="AV27" s="4">
        <v>0.47492764195909165</v>
      </c>
      <c r="AW27" s="4">
        <v>0.53303084180896976</v>
      </c>
      <c r="AX27" s="4">
        <v>0.75830527003190129</v>
      </c>
      <c r="AY27" s="4">
        <v>0.97915286094952125</v>
      </c>
      <c r="AZ27" s="4">
        <v>1.0501750054419214</v>
      </c>
      <c r="BG27" s="48" t="s">
        <v>13</v>
      </c>
      <c r="BH27" s="49">
        <v>4.8464222180521613E-2</v>
      </c>
      <c r="BI27" s="49">
        <v>9.5807025708387936E-2</v>
      </c>
      <c r="BJ27" s="49">
        <v>0.18712837680615502</v>
      </c>
      <c r="BK27" s="49">
        <v>0.54256423343967031</v>
      </c>
      <c r="BL27" s="49">
        <v>0.89560871458059621</v>
      </c>
      <c r="BM27" s="49">
        <v>1.0331384199662224</v>
      </c>
      <c r="BR27" s="40"/>
    </row>
    <row r="28" spans="1:75" x14ac:dyDescent="0.25">
      <c r="A28" s="8">
        <v>45231</v>
      </c>
      <c r="B28" s="9">
        <v>0.33</v>
      </c>
      <c r="C28" s="9">
        <v>0.49</v>
      </c>
      <c r="D28" s="9">
        <v>0.5</v>
      </c>
      <c r="E28" s="9"/>
      <c r="F28" s="9"/>
      <c r="G28" s="10">
        <v>1.06</v>
      </c>
      <c r="H28" s="24">
        <v>0.33</v>
      </c>
      <c r="I28" s="9">
        <v>0.495</v>
      </c>
      <c r="J28" s="9">
        <v>0.5</v>
      </c>
      <c r="K28" s="9"/>
      <c r="L28" s="9"/>
      <c r="M28" s="9">
        <v>1.06</v>
      </c>
      <c r="N28" s="2"/>
      <c r="O28" s="8">
        <v>45231</v>
      </c>
      <c r="P28" s="9">
        <v>0.45</v>
      </c>
      <c r="Q28" s="9">
        <v>0.55000000000000004</v>
      </c>
      <c r="R28" s="9">
        <v>0.85</v>
      </c>
      <c r="S28" s="9"/>
      <c r="T28" s="9"/>
      <c r="U28" s="10"/>
      <c r="V28" s="24">
        <v>0.44098360655737712</v>
      </c>
      <c r="W28" s="9">
        <v>0.50170068027210879</v>
      </c>
      <c r="X28" s="9">
        <v>0.8236842105263158</v>
      </c>
      <c r="Y28" s="9"/>
      <c r="Z28" s="9"/>
      <c r="AA28" s="9"/>
      <c r="AC28" s="8">
        <v>45313</v>
      </c>
      <c r="AD28" s="9">
        <v>3.8958333333333299</v>
      </c>
      <c r="AG28" s="8">
        <v>45467.572916666664</v>
      </c>
      <c r="AH28" s="9">
        <v>4.9005145797598599</v>
      </c>
      <c r="AT28" s="1" t="s">
        <v>14</v>
      </c>
      <c r="AU28" s="4">
        <v>0.59910928354287851</v>
      </c>
      <c r="AV28" s="4">
        <v>0.62584343554137734</v>
      </c>
      <c r="AW28" s="4">
        <v>0.67728634490523554</v>
      </c>
      <c r="AX28" s="4">
        <v>0.87536042559579685</v>
      </c>
      <c r="AY28" s="4">
        <v>1.0649236201914052</v>
      </c>
      <c r="AZ28" s="4">
        <v>1.1017583163820606</v>
      </c>
      <c r="BG28" s="48" t="s">
        <v>14</v>
      </c>
      <c r="BH28" s="49">
        <v>5.669374216550941E-2</v>
      </c>
      <c r="BI28" s="49">
        <v>0.111955790579846</v>
      </c>
      <c r="BJ28" s="49">
        <v>0.21818480615500097</v>
      </c>
      <c r="BK28" s="49">
        <v>0.62534653556014319</v>
      </c>
      <c r="BL28" s="49">
        <v>1.0087368271720769</v>
      </c>
      <c r="BM28" s="49">
        <v>1.0496486785513233</v>
      </c>
    </row>
    <row r="29" spans="1:75" x14ac:dyDescent="0.25">
      <c r="A29" s="8">
        <v>45245</v>
      </c>
      <c r="B29" s="9">
        <v>0.3</v>
      </c>
      <c r="C29" s="9">
        <v>0.35</v>
      </c>
      <c r="D29" s="9">
        <v>0.4</v>
      </c>
      <c r="E29" s="9">
        <v>0.5</v>
      </c>
      <c r="F29" s="9">
        <v>1.06</v>
      </c>
      <c r="G29" s="10">
        <v>1.06</v>
      </c>
      <c r="H29" s="24">
        <v>0.34666666666666668</v>
      </c>
      <c r="I29" s="9">
        <v>0.45500000000000002</v>
      </c>
      <c r="J29" s="9">
        <v>0.46666666666666667</v>
      </c>
      <c r="K29" s="9">
        <v>0.46624960571969298</v>
      </c>
      <c r="L29" s="9">
        <v>1.054950495049505</v>
      </c>
      <c r="M29" s="9">
        <v>1.0568789808917201</v>
      </c>
      <c r="N29" s="2"/>
      <c r="O29" s="8">
        <v>45245</v>
      </c>
      <c r="P29" s="9">
        <v>0.45</v>
      </c>
      <c r="Q29" s="9">
        <v>0.55000000000000004</v>
      </c>
      <c r="R29" s="9">
        <v>0.85</v>
      </c>
      <c r="S29" s="9">
        <v>1.33</v>
      </c>
      <c r="T29" s="9">
        <v>1.25</v>
      </c>
      <c r="U29" s="10">
        <v>1.32</v>
      </c>
      <c r="V29" s="24">
        <v>0.44157549234135668</v>
      </c>
      <c r="W29" s="9">
        <v>0.51367924528301889</v>
      </c>
      <c r="X29" s="9">
        <v>0.77222222222222225</v>
      </c>
      <c r="Y29" s="9">
        <v>1.1716664942588191</v>
      </c>
      <c r="Z29" s="9">
        <v>1.2417968749999999</v>
      </c>
      <c r="AA29" s="9">
        <v>1.32</v>
      </c>
      <c r="AC29" s="8">
        <v>45404</v>
      </c>
      <c r="AD29" s="9">
        <v>3.9750000000000001</v>
      </c>
      <c r="AG29" s="8">
        <v>45551.572916666664</v>
      </c>
      <c r="AH29" s="9">
        <v>5.25</v>
      </c>
    </row>
    <row r="30" spans="1:75" x14ac:dyDescent="0.25">
      <c r="A30" s="8">
        <v>45252</v>
      </c>
      <c r="B30" s="9">
        <v>0.3</v>
      </c>
      <c r="C30" s="9">
        <v>0.4</v>
      </c>
      <c r="D30" s="9">
        <v>0.5</v>
      </c>
      <c r="E30" s="9">
        <v>0.52</v>
      </c>
      <c r="F30" s="9">
        <v>0.9</v>
      </c>
      <c r="G30" s="10">
        <v>1.03</v>
      </c>
      <c r="H30" s="24">
        <v>0.3302684563758389</v>
      </c>
      <c r="I30" s="9">
        <v>0.41382550335570473</v>
      </c>
      <c r="J30" s="9">
        <v>0.44555555555555548</v>
      </c>
      <c r="K30" s="9">
        <v>0.25819236942832452</v>
      </c>
      <c r="L30" s="9">
        <v>0.66454293628808869</v>
      </c>
      <c r="M30" s="9">
        <v>1.0097560975609761</v>
      </c>
      <c r="N30" s="2"/>
      <c r="O30" s="8">
        <v>45252</v>
      </c>
      <c r="P30" s="9">
        <v>0.45</v>
      </c>
      <c r="Q30" s="9">
        <v>0.55000000000000004</v>
      </c>
      <c r="R30" s="9">
        <v>0.85</v>
      </c>
      <c r="S30" s="9">
        <v>1.33</v>
      </c>
      <c r="T30" s="9"/>
      <c r="U30" s="10">
        <v>0.3</v>
      </c>
      <c r="V30" s="24">
        <v>0.42488687782805429</v>
      </c>
      <c r="W30" s="9">
        <v>0.51265432098765429</v>
      </c>
      <c r="X30" s="9">
        <v>0.85</v>
      </c>
      <c r="Y30" s="9">
        <v>1.3277559055118111</v>
      </c>
      <c r="Z30" s="9"/>
      <c r="AA30" s="9">
        <v>0.3</v>
      </c>
      <c r="AC30" s="8">
        <v>45677</v>
      </c>
      <c r="AD30" s="9">
        <v>3.2</v>
      </c>
      <c r="AG30" s="8">
        <v>45733</v>
      </c>
      <c r="AH30" s="9">
        <v>4.3307692307692296</v>
      </c>
    </row>
    <row r="31" spans="1:75" x14ac:dyDescent="0.25">
      <c r="A31" s="8">
        <v>45259</v>
      </c>
      <c r="B31" s="9">
        <v>0.28999999999999998</v>
      </c>
      <c r="C31" s="9">
        <v>0.49</v>
      </c>
      <c r="D31" s="9">
        <v>0.49</v>
      </c>
      <c r="E31" s="9">
        <v>0.5</v>
      </c>
      <c r="F31" s="9">
        <v>1.06</v>
      </c>
      <c r="G31" s="10">
        <v>1.07</v>
      </c>
      <c r="H31" s="24">
        <v>0.28999999999999998</v>
      </c>
      <c r="I31" s="9">
        <v>0.41575757575757583</v>
      </c>
      <c r="J31" s="9">
        <v>0.44050505050505051</v>
      </c>
      <c r="K31" s="9">
        <v>0.5</v>
      </c>
      <c r="L31" s="9">
        <v>1.06</v>
      </c>
      <c r="M31" s="9">
        <v>1.07</v>
      </c>
      <c r="N31" s="2"/>
      <c r="O31" s="8">
        <v>45259</v>
      </c>
      <c r="P31" s="9">
        <v>0.49</v>
      </c>
      <c r="Q31" s="9">
        <v>0.55000000000000004</v>
      </c>
      <c r="R31" s="9">
        <v>0.85</v>
      </c>
      <c r="S31" s="9">
        <v>0.6</v>
      </c>
      <c r="T31" s="9"/>
      <c r="U31" s="10"/>
      <c r="V31" s="24">
        <v>0.46142857142857141</v>
      </c>
      <c r="W31" s="9">
        <v>0.53749999999999998</v>
      </c>
      <c r="X31" s="9">
        <v>0.76</v>
      </c>
      <c r="Y31" s="9">
        <v>0.6</v>
      </c>
      <c r="Z31" s="9"/>
      <c r="AA31" s="9"/>
      <c r="AC31" s="8">
        <v>45768</v>
      </c>
      <c r="AD31" s="9">
        <v>3.4375</v>
      </c>
      <c r="AG31" s="8">
        <v>45831</v>
      </c>
      <c r="AH31" s="9">
        <v>4.125</v>
      </c>
      <c r="AS31" s="35" t="s">
        <v>81</v>
      </c>
      <c r="AT31" s="37" t="s">
        <v>60</v>
      </c>
      <c r="AU31" s="37" t="s">
        <v>1</v>
      </c>
      <c r="AV31" s="37" t="s">
        <v>4</v>
      </c>
      <c r="AW31" s="37" t="s">
        <v>5</v>
      </c>
      <c r="AX31" s="37" t="s">
        <v>2</v>
      </c>
      <c r="AY31" s="37" t="s">
        <v>3</v>
      </c>
      <c r="AZ31" s="37" t="s">
        <v>6</v>
      </c>
      <c r="BA31" s="37" t="s">
        <v>15</v>
      </c>
      <c r="BB31" s="37" t="s">
        <v>18</v>
      </c>
      <c r="BC31" s="37" t="s">
        <v>19</v>
      </c>
      <c r="BD31" s="37" t="s">
        <v>20</v>
      </c>
      <c r="BF31" s="35" t="s">
        <v>81</v>
      </c>
      <c r="BG31" s="37" t="s">
        <v>60</v>
      </c>
      <c r="BH31" s="37" t="s">
        <v>1</v>
      </c>
      <c r="BI31" s="37" t="s">
        <v>4</v>
      </c>
      <c r="BJ31" s="37" t="s">
        <v>5</v>
      </c>
      <c r="BK31" s="37" t="s">
        <v>2</v>
      </c>
      <c r="BL31" s="37" t="s">
        <v>3</v>
      </c>
      <c r="BM31" s="37" t="s">
        <v>15</v>
      </c>
      <c r="BN31" s="37" t="s">
        <v>18</v>
      </c>
      <c r="BO31" s="37" t="s">
        <v>19</v>
      </c>
      <c r="BP31" s="37" t="s">
        <v>20</v>
      </c>
    </row>
    <row r="32" spans="1:75" x14ac:dyDescent="0.25">
      <c r="A32" s="8">
        <v>45266</v>
      </c>
      <c r="B32" s="9">
        <v>0.28999999999999998</v>
      </c>
      <c r="C32" s="9">
        <v>0.48</v>
      </c>
      <c r="D32" s="9">
        <v>0.48</v>
      </c>
      <c r="E32" s="9">
        <v>1.02</v>
      </c>
      <c r="F32" s="9">
        <v>1.06</v>
      </c>
      <c r="G32" s="10">
        <v>1.01</v>
      </c>
      <c r="H32" s="24">
        <v>0.28999999999999998</v>
      </c>
      <c r="I32" s="9">
        <v>0.41070707070707069</v>
      </c>
      <c r="J32" s="9">
        <v>0.43545454545454543</v>
      </c>
      <c r="K32" s="9">
        <v>0.55974895397489544</v>
      </c>
      <c r="L32" s="9">
        <v>1.037037037037037</v>
      </c>
      <c r="M32" s="9">
        <v>1.01</v>
      </c>
      <c r="N32" s="2"/>
      <c r="O32" s="8">
        <v>45266</v>
      </c>
      <c r="P32" s="9">
        <v>0.5</v>
      </c>
      <c r="Q32" s="9">
        <v>0.55000000000000004</v>
      </c>
      <c r="R32" s="9">
        <v>0.85</v>
      </c>
      <c r="S32" s="9">
        <v>1.1000000000000001</v>
      </c>
      <c r="T32" s="9"/>
      <c r="U32" s="10"/>
      <c r="V32" s="24">
        <v>0.4934782608695652</v>
      </c>
      <c r="W32" s="9">
        <v>0.52777777777777779</v>
      </c>
      <c r="X32" s="9">
        <v>0.85</v>
      </c>
      <c r="Y32" s="9">
        <v>1.1000000000000001</v>
      </c>
      <c r="Z32" s="9"/>
      <c r="AA32" s="9"/>
      <c r="AC32" s="96">
        <v>46050</v>
      </c>
      <c r="AD32" s="100">
        <v>3.697115384615385</v>
      </c>
      <c r="AG32" s="8">
        <v>45917</v>
      </c>
      <c r="AH32" s="9">
        <v>5.04</v>
      </c>
      <c r="AT32" s="1" t="s">
        <v>23</v>
      </c>
      <c r="AU32" s="4">
        <v>0.52138669282010808</v>
      </c>
      <c r="AV32" s="4">
        <v>0.585859693058144</v>
      </c>
      <c r="AW32" s="4">
        <v>0.71268132453645983</v>
      </c>
      <c r="AX32" s="4">
        <v>1.24915366077472</v>
      </c>
      <c r="AY32" s="4">
        <v>1.929964610648891</v>
      </c>
      <c r="AZ32" s="4">
        <v>2.9918674980640949</v>
      </c>
      <c r="BA32" s="4">
        <v>2.9966999999999997</v>
      </c>
      <c r="BB32" s="4">
        <v>4.1776</v>
      </c>
      <c r="BC32" s="4">
        <v>4.5911</v>
      </c>
      <c r="BD32" s="4">
        <v>5.4846999999999992</v>
      </c>
      <c r="BG32" s="48" t="s">
        <v>23</v>
      </c>
      <c r="BH32" s="49">
        <v>0.49730049420359518</v>
      </c>
      <c r="BI32" s="49">
        <v>0.55962188644917821</v>
      </c>
      <c r="BJ32" s="49">
        <v>0.68224326123125734</v>
      </c>
      <c r="BK32" s="49">
        <v>1.2014730477156534</v>
      </c>
      <c r="BL32" s="49">
        <v>1.8619372201564448</v>
      </c>
      <c r="BM32" s="49">
        <v>2.9023999999999996</v>
      </c>
      <c r="BN32" s="49">
        <v>4.0766999999999998</v>
      </c>
      <c r="BO32" s="49">
        <v>4.5206</v>
      </c>
      <c r="BP32" s="49">
        <v>5.4707999999999988</v>
      </c>
    </row>
    <row r="33" spans="1:68" x14ac:dyDescent="0.25">
      <c r="A33" s="8">
        <v>45273</v>
      </c>
      <c r="B33" s="9">
        <v>0.28999999999999998</v>
      </c>
      <c r="C33" s="9">
        <v>0.5</v>
      </c>
      <c r="D33" s="9">
        <v>0.5</v>
      </c>
      <c r="E33" s="9">
        <v>1.01</v>
      </c>
      <c r="F33" s="9">
        <v>1.03</v>
      </c>
      <c r="G33" s="10">
        <v>1</v>
      </c>
      <c r="H33" s="24">
        <v>0.28999999999999998</v>
      </c>
      <c r="I33" s="9">
        <v>0.4208080808080808</v>
      </c>
      <c r="J33" s="9">
        <v>0.44555555555555548</v>
      </c>
      <c r="K33" s="9">
        <v>0.74396924416074284</v>
      </c>
      <c r="L33" s="9">
        <v>1.03</v>
      </c>
      <c r="M33" s="9">
        <v>0.7</v>
      </c>
      <c r="N33" s="2"/>
      <c r="O33" s="8">
        <v>45273</v>
      </c>
      <c r="P33" s="9">
        <v>0.5</v>
      </c>
      <c r="Q33" s="9">
        <v>0.55000000000000004</v>
      </c>
      <c r="R33" s="9">
        <v>0.85</v>
      </c>
      <c r="S33" s="9">
        <v>1.31</v>
      </c>
      <c r="T33" s="9"/>
      <c r="U33" s="10">
        <v>1</v>
      </c>
      <c r="V33" s="24">
        <v>0.49285714285714288</v>
      </c>
      <c r="W33" s="9">
        <v>0.54583333333333328</v>
      </c>
      <c r="X33" s="9">
        <v>0.83666666666666667</v>
      </c>
      <c r="Y33" s="9">
        <v>1.31</v>
      </c>
      <c r="Z33" s="9"/>
      <c r="AA33" s="9">
        <v>1</v>
      </c>
      <c r="AC33" s="96">
        <v>46078</v>
      </c>
      <c r="AD33" s="100">
        <v>3.4166666666666665</v>
      </c>
      <c r="AG33" s="8">
        <v>45952</v>
      </c>
      <c r="AH33" s="9">
        <v>4.5889195402298846</v>
      </c>
      <c r="AT33" s="1" t="s">
        <v>13</v>
      </c>
      <c r="AU33" s="4">
        <v>0.57987250119352107</v>
      </c>
      <c r="AV33" s="4">
        <v>0.64314615779361817</v>
      </c>
      <c r="AW33" s="4">
        <v>0.76761330738553846</v>
      </c>
      <c r="AX33" s="4">
        <v>1.2942031045265383</v>
      </c>
      <c r="AY33" s="4">
        <v>1.9627011499672242</v>
      </c>
      <c r="AZ33" s="4">
        <v>3.0062473314698339</v>
      </c>
      <c r="BA33" s="4">
        <v>3.0110000000000001</v>
      </c>
      <c r="BB33" s="4">
        <v>4.1751000000000005</v>
      </c>
      <c r="BC33" s="4">
        <v>4.5884000000000009</v>
      </c>
      <c r="BD33" s="4">
        <v>5.4833999999999978</v>
      </c>
      <c r="BG33" s="48" t="s">
        <v>13</v>
      </c>
      <c r="BH33" s="49">
        <v>0.45559451393023948</v>
      </c>
      <c r="BI33" s="49">
        <v>0.51897734094088421</v>
      </c>
      <c r="BJ33" s="49">
        <v>0.64362501538596006</v>
      </c>
      <c r="BK33" s="49">
        <v>1.17043840591851</v>
      </c>
      <c r="BL33" s="49">
        <v>1.8377618819887038</v>
      </c>
      <c r="BM33" s="49">
        <v>2.8797999999999999</v>
      </c>
      <c r="BN33" s="49">
        <v>4.0268999999999995</v>
      </c>
      <c r="BO33" s="49">
        <v>4.4381999999999993</v>
      </c>
      <c r="BP33" s="49">
        <v>5.474999999999997</v>
      </c>
    </row>
    <row r="34" spans="1:68" x14ac:dyDescent="0.25">
      <c r="A34" s="8">
        <v>45280</v>
      </c>
      <c r="B34" s="9"/>
      <c r="C34" s="9">
        <v>0.45</v>
      </c>
      <c r="D34" s="9">
        <v>0.45</v>
      </c>
      <c r="E34" s="9">
        <v>1.1200000000000001</v>
      </c>
      <c r="F34" s="9">
        <v>1.1599999999999999</v>
      </c>
      <c r="G34" s="10">
        <v>1.18</v>
      </c>
      <c r="H34" s="24"/>
      <c r="I34" s="9">
        <v>0.45</v>
      </c>
      <c r="J34" s="9">
        <v>0.45</v>
      </c>
      <c r="K34" s="9">
        <v>1.086866875840431</v>
      </c>
      <c r="L34" s="9">
        <v>1.1000000000000001</v>
      </c>
      <c r="M34" s="9">
        <v>1.004390243902439</v>
      </c>
      <c r="N34" s="2"/>
      <c r="O34" s="8">
        <v>45280</v>
      </c>
      <c r="P34" s="9">
        <v>0.5</v>
      </c>
      <c r="Q34" s="9">
        <v>0.55000000000000004</v>
      </c>
      <c r="R34" s="9">
        <v>0.85</v>
      </c>
      <c r="S34" s="9">
        <v>1.31</v>
      </c>
      <c r="T34" s="9"/>
      <c r="U34" s="10"/>
      <c r="V34" s="24">
        <v>0.5</v>
      </c>
      <c r="W34" s="9">
        <v>0.53392857142857142</v>
      </c>
      <c r="X34" s="9">
        <v>0.85</v>
      </c>
      <c r="Y34" s="9">
        <v>1</v>
      </c>
      <c r="Z34" s="9"/>
      <c r="AA34" s="9"/>
      <c r="AG34" s="96">
        <v>46001</v>
      </c>
      <c r="AH34" s="100">
        <v>4.7654028436018958</v>
      </c>
      <c r="AT34" s="1" t="s">
        <v>14</v>
      </c>
      <c r="AU34" s="4">
        <v>0.6217173630828472</v>
      </c>
      <c r="AV34" s="4">
        <v>0.68009643815874354</v>
      </c>
      <c r="AW34" s="4">
        <v>0.79525040637709921</v>
      </c>
      <c r="AX34" s="4">
        <v>1.2875030247850359</v>
      </c>
      <c r="AY34" s="4">
        <v>1.9266511947148828</v>
      </c>
      <c r="AZ34" s="4">
        <v>2.9717515160602241</v>
      </c>
      <c r="BA34" s="4">
        <v>2.9767000000000001</v>
      </c>
      <c r="BB34" s="4">
        <v>4.2983999999999991</v>
      </c>
      <c r="BC34" s="4">
        <v>4.9064999999999985</v>
      </c>
      <c r="BD34" s="4">
        <v>5.4962999999999971</v>
      </c>
      <c r="BG34" s="48" t="s">
        <v>14</v>
      </c>
      <c r="BH34" s="49">
        <v>0.57110016131120223</v>
      </c>
      <c r="BI34" s="49">
        <v>0.62807366129089459</v>
      </c>
      <c r="BJ34" s="49">
        <v>0.74045137627198809</v>
      </c>
      <c r="BK34" s="49">
        <v>1.2207874928488995</v>
      </c>
      <c r="BL34" s="49">
        <v>1.8443936219054686</v>
      </c>
      <c r="BM34" s="49">
        <v>2.8691999999999998</v>
      </c>
      <c r="BN34" s="49">
        <v>4.1648000000000005</v>
      </c>
      <c r="BO34" s="49">
        <v>4.7796000000000003</v>
      </c>
      <c r="BP34" s="49">
        <v>5.4835999999999991</v>
      </c>
    </row>
    <row r="35" spans="1:68" x14ac:dyDescent="0.25">
      <c r="A35" s="8">
        <v>45287</v>
      </c>
      <c r="B35" s="9">
        <v>0.42</v>
      </c>
      <c r="C35" s="9">
        <v>0.49</v>
      </c>
      <c r="D35" s="9">
        <v>0.54</v>
      </c>
      <c r="E35" s="9">
        <v>1.1100000000000001</v>
      </c>
      <c r="F35" s="9">
        <v>1</v>
      </c>
      <c r="G35" s="10">
        <v>1.1499999999999999</v>
      </c>
      <c r="H35" s="24">
        <v>0.35565656565656573</v>
      </c>
      <c r="I35" s="9">
        <v>0.41575757575757583</v>
      </c>
      <c r="J35" s="9">
        <v>0.46575757575757581</v>
      </c>
      <c r="K35" s="9">
        <v>1.112248062015504</v>
      </c>
      <c r="L35" s="9">
        <v>0.68181818181818177</v>
      </c>
      <c r="M35" s="9">
        <v>1.1499999999999999</v>
      </c>
      <c r="N35" s="2"/>
      <c r="O35" s="8">
        <v>45287</v>
      </c>
      <c r="P35" s="9">
        <v>0.5</v>
      </c>
      <c r="Q35" s="9">
        <v>0.55000000000000004</v>
      </c>
      <c r="R35" s="9">
        <v>0.85</v>
      </c>
      <c r="S35" s="9"/>
      <c r="T35" s="9">
        <v>1.08</v>
      </c>
      <c r="U35" s="10"/>
      <c r="V35" s="24">
        <v>0.47894736842105262</v>
      </c>
      <c r="W35" s="9">
        <v>0.55000000000000004</v>
      </c>
      <c r="X35" s="9">
        <v>0.83</v>
      </c>
      <c r="Y35" s="9"/>
      <c r="Z35" s="9">
        <v>1.08</v>
      </c>
      <c r="AA35" s="9"/>
      <c r="AG35" s="96">
        <v>46050</v>
      </c>
      <c r="AH35" s="100">
        <v>4.7666666666666666</v>
      </c>
    </row>
    <row r="36" spans="1:68" x14ac:dyDescent="0.25">
      <c r="A36" s="8">
        <v>45294</v>
      </c>
      <c r="B36" s="9">
        <v>0.41</v>
      </c>
      <c r="C36" s="9">
        <v>0.48</v>
      </c>
      <c r="D36" s="9">
        <v>0.53</v>
      </c>
      <c r="E36" s="9">
        <v>1.1100000000000001</v>
      </c>
      <c r="F36" s="9">
        <v>1</v>
      </c>
      <c r="G36" s="10">
        <v>1.17</v>
      </c>
      <c r="H36" s="24">
        <v>0.35060606060606059</v>
      </c>
      <c r="I36" s="9">
        <v>0.41070707070707069</v>
      </c>
      <c r="J36" s="9">
        <v>0.46070707070707068</v>
      </c>
      <c r="K36" s="9">
        <v>1.1067895247332691</v>
      </c>
      <c r="L36" s="9">
        <v>0.96363636363636362</v>
      </c>
      <c r="M36" s="9">
        <v>1.17</v>
      </c>
      <c r="N36" s="2"/>
      <c r="O36" s="8">
        <v>45294</v>
      </c>
      <c r="P36" s="9">
        <v>0.5</v>
      </c>
      <c r="Q36" s="9">
        <v>0.55000000000000004</v>
      </c>
      <c r="R36" s="9">
        <v>0.85</v>
      </c>
      <c r="S36" s="9">
        <v>1.33</v>
      </c>
      <c r="T36" s="9"/>
      <c r="U36" s="10"/>
      <c r="V36" s="24">
        <v>0.5</v>
      </c>
      <c r="W36" s="9">
        <v>0.53064516129032258</v>
      </c>
      <c r="X36" s="9">
        <v>0.85</v>
      </c>
      <c r="Y36" s="9">
        <v>1.33</v>
      </c>
      <c r="Z36" s="9"/>
      <c r="AA36" s="9"/>
      <c r="AG36" s="96">
        <v>46078</v>
      </c>
      <c r="AH36" s="100">
        <v>4.8</v>
      </c>
    </row>
    <row r="37" spans="1:68" x14ac:dyDescent="0.25">
      <c r="A37" s="8">
        <v>45301</v>
      </c>
      <c r="B37" s="9">
        <v>0.4</v>
      </c>
      <c r="C37" s="9">
        <v>0.47</v>
      </c>
      <c r="D37" s="9">
        <v>0.5</v>
      </c>
      <c r="E37" s="9">
        <v>1.1100000000000001</v>
      </c>
      <c r="F37" s="9">
        <v>1.1599999999999999</v>
      </c>
      <c r="G37" s="10"/>
      <c r="H37" s="24">
        <v>0.39512295081967208</v>
      </c>
      <c r="I37" s="9">
        <v>0.46736220472440942</v>
      </c>
      <c r="J37" s="9">
        <v>0.48131944444444452</v>
      </c>
      <c r="K37" s="9">
        <v>1.102395209580838</v>
      </c>
      <c r="L37" s="9">
        <v>1.1499999999999999</v>
      </c>
      <c r="M37" s="9"/>
      <c r="N37" s="2"/>
      <c r="O37" s="8">
        <v>45301</v>
      </c>
      <c r="P37" s="9">
        <v>0.5</v>
      </c>
      <c r="Q37" s="9">
        <v>0.55000000000000004</v>
      </c>
      <c r="R37" s="9">
        <v>0.85</v>
      </c>
      <c r="S37" s="9">
        <v>1.33</v>
      </c>
      <c r="T37" s="9"/>
      <c r="U37" s="10"/>
      <c r="V37" s="24">
        <v>0.48333333333333328</v>
      </c>
      <c r="W37" s="9">
        <v>0.54664948453608242</v>
      </c>
      <c r="X37" s="9">
        <v>0.84173553719008265</v>
      </c>
      <c r="Y37" s="9">
        <v>1.3185606060606061</v>
      </c>
      <c r="Z37" s="9"/>
      <c r="AA37" s="9"/>
    </row>
    <row r="38" spans="1:68" x14ac:dyDescent="0.25">
      <c r="A38" s="8">
        <v>45308</v>
      </c>
      <c r="B38" s="9">
        <v>0.28999999999999998</v>
      </c>
      <c r="C38" s="9">
        <v>0.34</v>
      </c>
      <c r="D38" s="9">
        <v>0.49</v>
      </c>
      <c r="E38" s="9">
        <v>1.1100000000000001</v>
      </c>
      <c r="F38" s="9">
        <v>1.1599999999999999</v>
      </c>
      <c r="G38" s="10">
        <v>1.17</v>
      </c>
      <c r="H38" s="24">
        <v>0.35157205240174672</v>
      </c>
      <c r="I38" s="9">
        <v>0.4285304659498208</v>
      </c>
      <c r="J38" s="9">
        <v>0.4687709497206704</v>
      </c>
      <c r="K38" s="9">
        <v>1.0295421686746991</v>
      </c>
      <c r="L38" s="9">
        <v>1.1533333333333331</v>
      </c>
      <c r="M38" s="9">
        <v>1.17</v>
      </c>
      <c r="N38" s="2"/>
      <c r="O38" s="8">
        <v>45308</v>
      </c>
      <c r="P38" s="9">
        <v>0.5</v>
      </c>
      <c r="Q38" s="9">
        <v>0.55000000000000004</v>
      </c>
      <c r="R38" s="9">
        <v>0.85</v>
      </c>
      <c r="S38" s="9">
        <v>1.28</v>
      </c>
      <c r="T38" s="9"/>
      <c r="U38" s="10"/>
      <c r="V38" s="24">
        <v>0.48652173913043478</v>
      </c>
      <c r="W38" s="9">
        <v>0.52575757575757576</v>
      </c>
      <c r="X38" s="9">
        <v>0.85</v>
      </c>
      <c r="Y38" s="9">
        <v>1.28</v>
      </c>
      <c r="Z38" s="9"/>
      <c r="AA38" s="9"/>
      <c r="AU38" s="179" t="s">
        <v>21</v>
      </c>
      <c r="AV38" s="179"/>
      <c r="AW38" s="179"/>
      <c r="AX38" s="20" t="s">
        <v>17</v>
      </c>
      <c r="AY38" s="32" t="s">
        <v>77</v>
      </c>
      <c r="AZ38" s="37" t="s">
        <v>79</v>
      </c>
      <c r="BA38" s="19" t="s">
        <v>16</v>
      </c>
      <c r="BB38" s="32" t="s">
        <v>78</v>
      </c>
      <c r="BC38" s="37" t="s">
        <v>80</v>
      </c>
      <c r="BF38" t="s">
        <v>63</v>
      </c>
      <c r="BG38" s="179" t="s">
        <v>21</v>
      </c>
      <c r="BH38" s="179"/>
      <c r="BI38" s="179"/>
      <c r="BJ38" s="20" t="s">
        <v>17</v>
      </c>
      <c r="BK38" s="32" t="s">
        <v>82</v>
      </c>
      <c r="BL38" s="44" t="s">
        <v>79</v>
      </c>
      <c r="BM38" s="20" t="s">
        <v>16</v>
      </c>
      <c r="BN38" s="32" t="s">
        <v>83</v>
      </c>
      <c r="BO38" s="45" t="s">
        <v>80</v>
      </c>
    </row>
    <row r="39" spans="1:68" x14ac:dyDescent="0.25">
      <c r="A39" s="8">
        <v>45315</v>
      </c>
      <c r="B39" s="9">
        <v>0.19</v>
      </c>
      <c r="C39" s="9">
        <v>0.33</v>
      </c>
      <c r="D39" s="9">
        <v>0.39</v>
      </c>
      <c r="E39" s="9">
        <v>1.1200000000000001</v>
      </c>
      <c r="F39" s="9">
        <v>1.1499999999999999</v>
      </c>
      <c r="G39" s="10">
        <v>1.18</v>
      </c>
      <c r="H39" s="24">
        <v>0.29166666666666669</v>
      </c>
      <c r="I39" s="9">
        <v>0.376</v>
      </c>
      <c r="J39" s="9">
        <v>0.45</v>
      </c>
      <c r="K39" s="9">
        <v>1.0823257276320519</v>
      </c>
      <c r="L39" s="9">
        <v>1.1407283464566931</v>
      </c>
      <c r="M39" s="9">
        <v>1.179840319361277</v>
      </c>
      <c r="N39" s="2"/>
      <c r="O39" s="8">
        <v>45315</v>
      </c>
      <c r="P39" s="9">
        <v>0.5</v>
      </c>
      <c r="Q39" s="9">
        <v>0.55000000000000004</v>
      </c>
      <c r="R39" s="9">
        <v>0.85</v>
      </c>
      <c r="S39" s="9">
        <v>1.33</v>
      </c>
      <c r="T39" s="9">
        <v>0.68</v>
      </c>
      <c r="U39" s="10">
        <v>1.2</v>
      </c>
      <c r="V39" s="24">
        <v>0.49444444444444452</v>
      </c>
      <c r="W39" s="9">
        <v>0.54130434782608694</v>
      </c>
      <c r="X39" s="9">
        <v>0.8319767441860465</v>
      </c>
      <c r="Y39" s="9">
        <v>1.3286852589641429</v>
      </c>
      <c r="Z39" s="9">
        <v>0.66666666666666663</v>
      </c>
      <c r="AA39" s="9">
        <v>1.2</v>
      </c>
      <c r="AT39" s="19" t="s">
        <v>48</v>
      </c>
      <c r="AU39" s="33" t="s">
        <v>50</v>
      </c>
      <c r="AV39" s="33">
        <v>7</v>
      </c>
      <c r="AW39" s="28">
        <f t="shared" ref="AW39:AW48" si="15">AV39/365</f>
        <v>1.9178082191780823E-2</v>
      </c>
      <c r="AX39" s="4" cm="1">
        <f t="array" ref="AX39:AX43">TRANSPOSE(INDEX(AU8:AY8,AT40,))</f>
        <v>1</v>
      </c>
      <c r="AY39" s="34" cm="1">
        <f t="array" ref="AY39:AY43">TRANSPOSE(INDEX(AU20:AY20,AT40,))</f>
        <v>0.62696608837338108</v>
      </c>
      <c r="AZ39" s="4" cm="1">
        <f t="array" ref="AZ39:AZ43">TRANSPOSE(INDEX(AU32:AY32,AT40,))</f>
        <v>0.52138669282010808</v>
      </c>
      <c r="BA39" s="4" t="e" cm="1">
        <f t="array" ref="BA39:BA44">TRANSPOSE(INDEX(AU2:AZ2,AT40,))</f>
        <v>#N/A</v>
      </c>
      <c r="BB39" s="4" cm="1">
        <f t="array" ref="BB39:BB44">TRANSPOSE(INDEX(AU14:AZ14,AT40,))</f>
        <v>0.26998564049701146</v>
      </c>
      <c r="BC39" s="4" cm="1">
        <f t="array" ref="BC39:BC44">TRANSPOSE(INDEX(AU26:AZ26,AT40,))</f>
        <v>0.41677453856258206</v>
      </c>
      <c r="BG39" s="3" t="s">
        <v>50</v>
      </c>
      <c r="BH39" s="3">
        <v>7</v>
      </c>
      <c r="BI39" s="28">
        <f>BH39/365</f>
        <v>1.9178082191780823E-2</v>
      </c>
      <c r="BJ39" s="4" cm="1">
        <f t="array" ref="BJ39:BJ48">TRANSPOSE(INDEX(BH8:BQ8,AT40,))</f>
        <v>0.7734668233087495</v>
      </c>
      <c r="BK39" s="4" cm="1">
        <f t="array" ref="BK39:BK48">TRANSPOSE(INDEX(BH20:BQ20,AT40,))</f>
        <v>0.42774829180002827</v>
      </c>
      <c r="BL39" s="45" cm="1">
        <f t="array" ref="BL39:BL47">TRANSPOSE(INDEX(BH32:BP34,AT40,))</f>
        <v>0.49730049420359518</v>
      </c>
      <c r="BM39" s="4" t="e" cm="1">
        <f t="array" ref="BM39:BM49">TRANSPOSE(INDEX(BH2:BR2,AT40,))</f>
        <v>#N/A</v>
      </c>
      <c r="BN39" s="4" cm="1">
        <f t="array" ref="BN39:BN44">TRANSPOSE(INDEX(BH14:BM14,AT40,))</f>
        <v>-1.0247451667875097E-7</v>
      </c>
      <c r="BO39" s="45" cm="1">
        <f t="array" ref="BO39:BO44">TRANSPOSE(INDEX(BH26:BM28,AT40,))</f>
        <v>4.2751617939575853E-2</v>
      </c>
    </row>
    <row r="40" spans="1:68" x14ac:dyDescent="0.25">
      <c r="A40" s="8">
        <v>45322</v>
      </c>
      <c r="B40" s="9">
        <v>0.25</v>
      </c>
      <c r="C40" s="9">
        <v>0.33</v>
      </c>
      <c r="D40" s="9">
        <v>0.39</v>
      </c>
      <c r="E40" s="9">
        <v>1.1200000000000001</v>
      </c>
      <c r="F40" s="9">
        <v>1.1200000000000001</v>
      </c>
      <c r="G40" s="10"/>
      <c r="H40" s="24">
        <v>0.24888888888888891</v>
      </c>
      <c r="I40" s="9">
        <v>0.3338888888888889</v>
      </c>
      <c r="J40" s="9">
        <v>0.42307692307692307</v>
      </c>
      <c r="K40" s="9">
        <v>1.113827160493827</v>
      </c>
      <c r="L40" s="9">
        <v>1.1200000000000001</v>
      </c>
      <c r="M40" s="9"/>
      <c r="N40" s="2"/>
      <c r="O40" s="8">
        <v>45322</v>
      </c>
      <c r="P40" s="9">
        <v>0.5</v>
      </c>
      <c r="Q40" s="9">
        <v>0.55000000000000004</v>
      </c>
      <c r="R40" s="9">
        <v>0.85</v>
      </c>
      <c r="S40" s="9">
        <v>1.33</v>
      </c>
      <c r="T40" s="9"/>
      <c r="U40" s="10"/>
      <c r="V40" s="24">
        <v>0.49</v>
      </c>
      <c r="W40" s="9">
        <v>0.54524714828897336</v>
      </c>
      <c r="X40" s="9">
        <v>0.83333333333333337</v>
      </c>
      <c r="Y40" s="9">
        <v>1.33</v>
      </c>
      <c r="Z40" s="9"/>
      <c r="AA40" s="9"/>
      <c r="AT40" s="180">
        <v>1</v>
      </c>
      <c r="AU40" s="3" t="s">
        <v>51</v>
      </c>
      <c r="AV40" s="3">
        <v>14</v>
      </c>
      <c r="AW40" s="28">
        <f t="shared" si="15"/>
        <v>3.8356164383561646E-2</v>
      </c>
      <c r="AX40" s="4" t="e">
        <v>#N/A</v>
      </c>
      <c r="AY40" s="34">
        <v>0.68326929344033827</v>
      </c>
      <c r="AZ40" s="4">
        <v>0.585859693058144</v>
      </c>
      <c r="BA40" s="4" t="e">
        <v>#N/A</v>
      </c>
      <c r="BB40" s="4">
        <v>0.32148937613542683</v>
      </c>
      <c r="BC40" s="4">
        <v>0.4467455515106023</v>
      </c>
      <c r="BG40" s="3" t="s">
        <v>51</v>
      </c>
      <c r="BH40" s="3">
        <v>14</v>
      </c>
      <c r="BI40" s="28">
        <f t="shared" ref="BI40:BI48" si="16">BH40/365</f>
        <v>3.8356164383561646E-2</v>
      </c>
      <c r="BJ40" s="4" t="e">
        <v>#N/A</v>
      </c>
      <c r="BK40" s="4">
        <v>0.49643372574829847</v>
      </c>
      <c r="BL40" s="45">
        <v>0.55962188644917821</v>
      </c>
      <c r="BM40" s="4" t="e">
        <v>#N/A</v>
      </c>
      <c r="BN40" s="4">
        <v>2.32204882584311E-2</v>
      </c>
      <c r="BO40" s="45">
        <v>8.4601540251454208E-2</v>
      </c>
    </row>
    <row r="41" spans="1:68" x14ac:dyDescent="0.25">
      <c r="A41" s="8">
        <v>45329</v>
      </c>
      <c r="B41" s="9">
        <v>0.2</v>
      </c>
      <c r="C41" s="9">
        <v>0.3</v>
      </c>
      <c r="D41" s="9">
        <v>0.39</v>
      </c>
      <c r="E41" s="9">
        <v>1.1200000000000001</v>
      </c>
      <c r="F41" s="9">
        <v>1.1499999999999999</v>
      </c>
      <c r="G41" s="10">
        <v>1.18</v>
      </c>
      <c r="H41" s="24">
        <v>0.2287096774193548</v>
      </c>
      <c r="I41" s="9">
        <v>0.31532751091703048</v>
      </c>
      <c r="J41" s="9">
        <v>0.44466666666666671</v>
      </c>
      <c r="K41" s="9">
        <v>1.117777777777778</v>
      </c>
      <c r="L41" s="9">
        <v>1.1499999999999999</v>
      </c>
      <c r="M41" s="9">
        <v>1.18</v>
      </c>
      <c r="N41" s="2"/>
      <c r="O41" s="8">
        <v>45329</v>
      </c>
      <c r="P41" s="9">
        <v>0.5</v>
      </c>
      <c r="Q41" s="9">
        <v>0.55000000000000004</v>
      </c>
      <c r="R41" s="9">
        <v>0.85</v>
      </c>
      <c r="S41" s="9">
        <v>1.33</v>
      </c>
      <c r="T41" s="9"/>
      <c r="U41" s="10"/>
      <c r="V41" s="24">
        <v>0.48530997304582207</v>
      </c>
      <c r="W41" s="9">
        <v>0.54436860068259385</v>
      </c>
      <c r="X41" s="9">
        <v>0.83750000000000002</v>
      </c>
      <c r="Y41" s="9">
        <v>1.33</v>
      </c>
      <c r="Z41" s="9"/>
      <c r="AA41" s="9"/>
      <c r="AT41" s="180"/>
      <c r="AU41" s="3" t="s">
        <v>52</v>
      </c>
      <c r="AV41" s="3">
        <v>28</v>
      </c>
      <c r="AW41" s="28">
        <f t="shared" si="15"/>
        <v>7.6712328767123292E-2</v>
      </c>
      <c r="AX41" s="4" t="e">
        <v>#N/A</v>
      </c>
      <c r="AY41" s="34">
        <v>0.79411692582853755</v>
      </c>
      <c r="AZ41" s="4">
        <v>0.71268132453645983</v>
      </c>
      <c r="BA41" s="4" t="e">
        <v>#N/A</v>
      </c>
      <c r="BB41" s="4">
        <v>0.41625035792999071</v>
      </c>
      <c r="BC41" s="4">
        <v>0.5045770005629574</v>
      </c>
      <c r="BG41" s="3" t="s">
        <v>52</v>
      </c>
      <c r="BH41" s="3">
        <v>28</v>
      </c>
      <c r="BI41" s="28">
        <f t="shared" si="16"/>
        <v>7.6712328767123292E-2</v>
      </c>
      <c r="BJ41" s="4" t="e">
        <v>#N/A</v>
      </c>
      <c r="BK41" s="4">
        <v>0.63087863390661125</v>
      </c>
      <c r="BL41" s="45">
        <v>0.68224326123125734</v>
      </c>
      <c r="BM41" s="4" t="e">
        <v>#N/A</v>
      </c>
      <c r="BN41" s="4">
        <v>6.9516642864362307E-2</v>
      </c>
      <c r="BO41" s="45">
        <v>0.16559629799211861</v>
      </c>
    </row>
    <row r="42" spans="1:68" x14ac:dyDescent="0.25">
      <c r="A42" s="8">
        <v>45336</v>
      </c>
      <c r="B42" s="9">
        <v>0.23</v>
      </c>
      <c r="C42" s="9">
        <v>0.3</v>
      </c>
      <c r="D42" s="9">
        <v>0.39</v>
      </c>
      <c r="E42" s="9">
        <v>1.1200000000000001</v>
      </c>
      <c r="F42" s="9">
        <v>1.1599999999999999</v>
      </c>
      <c r="G42" s="10">
        <v>1.18</v>
      </c>
      <c r="H42" s="24">
        <v>0.3</v>
      </c>
      <c r="I42" s="9">
        <v>0.31230769230769229</v>
      </c>
      <c r="J42" s="9">
        <v>0.42307692307692307</v>
      </c>
      <c r="K42" s="9">
        <v>0.98673921295710487</v>
      </c>
      <c r="L42" s="9">
        <v>1.1599999999999999</v>
      </c>
      <c r="M42" s="9">
        <v>1.1746394984326021</v>
      </c>
      <c r="N42" s="2"/>
      <c r="O42" s="8">
        <v>45336</v>
      </c>
      <c r="P42" s="9">
        <v>0.5</v>
      </c>
      <c r="Q42" s="9">
        <v>0.55000000000000004</v>
      </c>
      <c r="R42" s="9">
        <v>0.85</v>
      </c>
      <c r="S42" s="9">
        <v>1.33</v>
      </c>
      <c r="T42" s="9">
        <v>0.8</v>
      </c>
      <c r="U42" s="10"/>
      <c r="V42" s="24">
        <v>0.49426229508196717</v>
      </c>
      <c r="W42" s="9">
        <v>0.54285714285714282</v>
      </c>
      <c r="X42" s="9">
        <v>0.84411764705882353</v>
      </c>
      <c r="Y42" s="9">
        <v>1.208995137763371</v>
      </c>
      <c r="Z42" s="9">
        <v>0.8</v>
      </c>
      <c r="AA42" s="9"/>
      <c r="AT42" s="19" t="s">
        <v>0</v>
      </c>
      <c r="AU42" s="3" t="s">
        <v>53</v>
      </c>
      <c r="AV42" s="3">
        <v>91</v>
      </c>
      <c r="AW42" s="28">
        <f t="shared" si="15"/>
        <v>0.24931506849315069</v>
      </c>
      <c r="AX42" s="4">
        <v>1.125</v>
      </c>
      <c r="AY42" s="34">
        <v>1.2650539680723683</v>
      </c>
      <c r="AZ42" s="4">
        <v>1.24915366077472</v>
      </c>
      <c r="BA42" s="4">
        <v>0.47249999999999998</v>
      </c>
      <c r="BB42" s="4">
        <v>0.73001111073214298</v>
      </c>
      <c r="BC42" s="4">
        <v>0.72999400337774478</v>
      </c>
      <c r="BG42" s="3" t="s">
        <v>53</v>
      </c>
      <c r="BH42" s="3">
        <v>91</v>
      </c>
      <c r="BI42" s="28">
        <f t="shared" si="16"/>
        <v>0.24931506849315069</v>
      </c>
      <c r="BJ42" s="4">
        <v>1.0493333333333335</v>
      </c>
      <c r="BK42" s="4">
        <v>1.1900906072785482</v>
      </c>
      <c r="BL42" s="45">
        <v>1.2014730477156534</v>
      </c>
      <c r="BM42" s="4">
        <v>0.24038673118079981</v>
      </c>
      <c r="BN42" s="4">
        <v>0.27541306654565156</v>
      </c>
      <c r="BO42" s="45">
        <v>0.48543877425408199</v>
      </c>
    </row>
    <row r="43" spans="1:68" x14ac:dyDescent="0.25">
      <c r="A43" s="8">
        <v>45343</v>
      </c>
      <c r="B43" s="9">
        <v>0.2</v>
      </c>
      <c r="C43" s="9">
        <v>0.22</v>
      </c>
      <c r="D43" s="9">
        <v>0.25</v>
      </c>
      <c r="E43" s="9">
        <v>1.1200000000000001</v>
      </c>
      <c r="F43" s="9">
        <v>1</v>
      </c>
      <c r="G43" s="10"/>
      <c r="H43" s="24">
        <v>0.23257028112449801</v>
      </c>
      <c r="I43" s="9">
        <v>0.29441767068273089</v>
      </c>
      <c r="J43" s="9">
        <v>0.375</v>
      </c>
      <c r="K43" s="9">
        <v>0.86773318872017358</v>
      </c>
      <c r="L43" s="9">
        <v>1</v>
      </c>
      <c r="M43" s="9"/>
      <c r="N43" s="2"/>
      <c r="O43" s="8">
        <v>45343</v>
      </c>
      <c r="P43" s="9">
        <v>0.5</v>
      </c>
      <c r="Q43" s="9">
        <v>0.55000000000000004</v>
      </c>
      <c r="R43" s="9">
        <v>0.85</v>
      </c>
      <c r="S43" s="9">
        <v>1.33</v>
      </c>
      <c r="T43" s="9"/>
      <c r="U43" s="10"/>
      <c r="V43" s="24">
        <v>0.49264705882352938</v>
      </c>
      <c r="W43" s="9">
        <v>0.54523809523809519</v>
      </c>
      <c r="X43" s="9">
        <v>0.84166666666666667</v>
      </c>
      <c r="Y43" s="9">
        <v>1.2867270710059171</v>
      </c>
      <c r="Z43" s="9"/>
      <c r="AA43" s="9"/>
      <c r="AT43" s="1" t="str" cm="1">
        <f t="array" ref="AT43">INDEX(AT2:AT5,AT40,)</f>
        <v>1 Month</v>
      </c>
      <c r="AU43" s="3" t="s">
        <v>54</v>
      </c>
      <c r="AV43" s="3">
        <v>182</v>
      </c>
      <c r="AW43" s="28">
        <f t="shared" si="15"/>
        <v>0.49863013698630138</v>
      </c>
      <c r="AX43" s="4">
        <v>1.075</v>
      </c>
      <c r="AY43" s="34">
        <v>1.8709689264030036</v>
      </c>
      <c r="AZ43" s="4">
        <v>1.929964610648891</v>
      </c>
      <c r="BA43" s="4">
        <v>0.94750000000000001</v>
      </c>
      <c r="BB43" s="4">
        <v>0.95999687137845591</v>
      </c>
      <c r="BC43" s="4">
        <v>0.95499217789453894</v>
      </c>
      <c r="BG43" s="3" t="s">
        <v>54</v>
      </c>
      <c r="BH43" s="3">
        <v>182</v>
      </c>
      <c r="BI43" s="28">
        <f t="shared" si="16"/>
        <v>0.49863013698630138</v>
      </c>
      <c r="BJ43" s="4">
        <v>0.67499999999999993</v>
      </c>
      <c r="BK43" s="4">
        <v>1.8789883436478583</v>
      </c>
      <c r="BL43" s="45">
        <v>1.8619372201564448</v>
      </c>
      <c r="BM43" s="4">
        <v>0.32336255206016884</v>
      </c>
      <c r="BN43" s="4">
        <v>0.56588543800380608</v>
      </c>
      <c r="BO43" s="45">
        <v>0.8184909874272841</v>
      </c>
    </row>
    <row r="44" spans="1:68" x14ac:dyDescent="0.25">
      <c r="A44" s="8">
        <v>45350</v>
      </c>
      <c r="B44" s="9">
        <v>0.2</v>
      </c>
      <c r="C44" s="9">
        <v>0.26</v>
      </c>
      <c r="D44" s="9">
        <v>0.28000000000000003</v>
      </c>
      <c r="E44" s="9">
        <v>1.1200000000000001</v>
      </c>
      <c r="F44" s="9"/>
      <c r="G44" s="10">
        <v>1.18</v>
      </c>
      <c r="H44" s="24">
        <v>0.2116666666666667</v>
      </c>
      <c r="I44" s="9">
        <v>0.28444444444444439</v>
      </c>
      <c r="J44" s="9">
        <v>0.35888888888888892</v>
      </c>
      <c r="K44" s="9">
        <v>1.0316363636363639</v>
      </c>
      <c r="L44" s="9"/>
      <c r="M44" s="9">
        <v>1.175</v>
      </c>
      <c r="N44" s="2"/>
      <c r="O44" s="8">
        <v>45350</v>
      </c>
      <c r="P44" s="9">
        <v>0.5</v>
      </c>
      <c r="Q44" s="9">
        <v>0.55000000000000004</v>
      </c>
      <c r="R44" s="9">
        <v>0.85</v>
      </c>
      <c r="S44" s="9">
        <v>1.33</v>
      </c>
      <c r="T44" s="9"/>
      <c r="U44" s="10">
        <v>1</v>
      </c>
      <c r="V44" s="24">
        <v>0.4903030303030303</v>
      </c>
      <c r="W44" s="9">
        <v>0.54218181818181821</v>
      </c>
      <c r="X44" s="9">
        <v>0.85</v>
      </c>
      <c r="Y44" s="9">
        <v>1.2640206185567009</v>
      </c>
      <c r="Z44" s="9"/>
      <c r="AA44" s="9">
        <v>1</v>
      </c>
      <c r="AT44" s="1" t="str" cm="1">
        <f t="array" ref="AT44">INDEX(AT2:AT5,AT40,)</f>
        <v>1 Month</v>
      </c>
      <c r="AU44" s="3" t="s">
        <v>55</v>
      </c>
      <c r="AV44" s="3">
        <v>365</v>
      </c>
      <c r="AW44" s="1">
        <f t="shared" si="15"/>
        <v>1</v>
      </c>
      <c r="AX44" s="4" cm="1">
        <f t="array" ref="AX44:AX47">TRANSPOSE(INDEX(BA8:BD8,AT40,))</f>
        <v>3.5</v>
      </c>
      <c r="AY44" s="34" cm="1">
        <f t="array" ref="AY44:AY47">TRANSPOSE(INDEX(BA20:BD20,AT40,))</f>
        <v>2.8629232366504382</v>
      </c>
      <c r="AZ44" s="4" cm="1">
        <f t="array" ref="AZ44:AZ47">TRANSPOSE(INDEX(BA32:BD32,AT40,))</f>
        <v>2.9966999999999997</v>
      </c>
      <c r="BA44" s="4">
        <v>1.0350000000000001</v>
      </c>
      <c r="BB44" s="4">
        <v>1.0499900746428326</v>
      </c>
      <c r="BC44" s="4">
        <v>1.0483010403452804</v>
      </c>
      <c r="BG44" s="3" t="s">
        <v>55</v>
      </c>
      <c r="BH44" s="3">
        <v>365</v>
      </c>
      <c r="BI44" s="46">
        <f t="shared" si="16"/>
        <v>1</v>
      </c>
      <c r="BJ44" s="4">
        <v>3.4166666666666665</v>
      </c>
      <c r="BK44" s="4">
        <v>2.918507129402899</v>
      </c>
      <c r="BL44" s="45">
        <v>2.9023999999999996</v>
      </c>
      <c r="BM44" s="4">
        <v>2.8653846153846154</v>
      </c>
      <c r="BN44" s="4">
        <v>1.122972439067039</v>
      </c>
      <c r="BO44" s="45">
        <v>1.0274357305310562</v>
      </c>
    </row>
    <row r="45" spans="1:68" x14ac:dyDescent="0.25">
      <c r="A45" s="8">
        <v>45357</v>
      </c>
      <c r="B45" s="9">
        <v>0.2</v>
      </c>
      <c r="C45" s="9">
        <v>0.25</v>
      </c>
      <c r="D45" s="9">
        <v>0.28000000000000003</v>
      </c>
      <c r="E45" s="9">
        <v>1.1200000000000001</v>
      </c>
      <c r="F45" s="9"/>
      <c r="G45" s="10">
        <v>1.18</v>
      </c>
      <c r="H45" s="24">
        <v>0.21249999999999999</v>
      </c>
      <c r="I45" s="9">
        <v>0.26333333333333331</v>
      </c>
      <c r="J45" s="9">
        <v>0.3125</v>
      </c>
      <c r="K45" s="9">
        <v>1.1200000000000001</v>
      </c>
      <c r="L45" s="9"/>
      <c r="M45" s="9">
        <v>1.18</v>
      </c>
      <c r="N45" s="2"/>
      <c r="O45" s="8">
        <v>45357</v>
      </c>
      <c r="P45" s="9">
        <v>0.5</v>
      </c>
      <c r="Q45" s="9">
        <v>0.55000000000000004</v>
      </c>
      <c r="R45" s="9">
        <v>0.85</v>
      </c>
      <c r="S45" s="9">
        <v>1.3</v>
      </c>
      <c r="T45" s="9"/>
      <c r="U45" s="10"/>
      <c r="V45" s="24">
        <v>0.4945859872611465</v>
      </c>
      <c r="W45" s="9">
        <v>0.54137931034482767</v>
      </c>
      <c r="X45" s="9">
        <v>0.81428571428571428</v>
      </c>
      <c r="Y45" s="9">
        <v>1.3</v>
      </c>
      <c r="Z45" s="9"/>
      <c r="AA45" s="9"/>
      <c r="AT45" s="19" t="s">
        <v>49</v>
      </c>
      <c r="AU45" s="3" t="s">
        <v>56</v>
      </c>
      <c r="AV45" s="3">
        <v>730</v>
      </c>
      <c r="AW45" s="1">
        <f t="shared" si="15"/>
        <v>2</v>
      </c>
      <c r="AX45" s="4">
        <v>4.25</v>
      </c>
      <c r="AY45" s="34">
        <v>4.1665205795258782</v>
      </c>
      <c r="AZ45" s="4">
        <v>4.1776</v>
      </c>
      <c r="BA45" s="1"/>
      <c r="BB45" s="1"/>
      <c r="BC45" s="1"/>
      <c r="BG45" s="3" t="s">
        <v>56</v>
      </c>
      <c r="BH45" s="3">
        <v>730</v>
      </c>
      <c r="BI45" s="46">
        <f t="shared" si="16"/>
        <v>2</v>
      </c>
      <c r="BJ45" s="4">
        <v>4.2730769230769203</v>
      </c>
      <c r="BK45" s="4">
        <v>4.1246151307221073</v>
      </c>
      <c r="BL45" s="45">
        <v>4.0766999999999998</v>
      </c>
      <c r="BM45" s="4" t="e">
        <v>#N/A</v>
      </c>
      <c r="BN45" s="1"/>
      <c r="BO45" s="44"/>
    </row>
    <row r="46" spans="1:68" x14ac:dyDescent="0.25">
      <c r="A46" s="8">
        <v>45364</v>
      </c>
      <c r="B46" s="9">
        <v>0.2</v>
      </c>
      <c r="C46" s="9">
        <v>0.25</v>
      </c>
      <c r="D46" s="9">
        <v>0.28000000000000003</v>
      </c>
      <c r="E46" s="9">
        <v>1.1200000000000001</v>
      </c>
      <c r="F46" s="9"/>
      <c r="G46" s="10">
        <v>1.18</v>
      </c>
      <c r="H46" s="24">
        <v>0.2434782608695652</v>
      </c>
      <c r="I46" s="9">
        <v>0.30041666666666672</v>
      </c>
      <c r="J46" s="9">
        <v>0.39750000000000002</v>
      </c>
      <c r="K46" s="9">
        <v>1.02709939148073</v>
      </c>
      <c r="L46" s="9"/>
      <c r="M46" s="9">
        <v>1.153846153846154</v>
      </c>
      <c r="N46" s="2"/>
      <c r="O46" s="8">
        <v>45364</v>
      </c>
      <c r="P46" s="9">
        <v>0.5</v>
      </c>
      <c r="Q46" s="9">
        <v>0.55000000000000004</v>
      </c>
      <c r="R46" s="9"/>
      <c r="S46" s="9">
        <v>1.32</v>
      </c>
      <c r="T46" s="9"/>
      <c r="U46" s="10">
        <v>1</v>
      </c>
      <c r="V46" s="24">
        <v>0.48736263736263741</v>
      </c>
      <c r="W46" s="9">
        <v>0.5374396135265701</v>
      </c>
      <c r="X46" s="9"/>
      <c r="Y46" s="9">
        <v>1.084418604651163</v>
      </c>
      <c r="Z46" s="9"/>
      <c r="AA46" s="9">
        <v>1</v>
      </c>
      <c r="AT46" s="1" t="str">
        <f>AX38&amp;"-"&amp;TEXT(AT43,"DD/MM/YY")</f>
        <v>KHR-1 Month</v>
      </c>
      <c r="AU46" s="3" t="s">
        <v>57</v>
      </c>
      <c r="AV46" s="3">
        <v>1095</v>
      </c>
      <c r="AW46" s="1">
        <f t="shared" si="15"/>
        <v>3</v>
      </c>
      <c r="AX46" s="4">
        <v>4</v>
      </c>
      <c r="AY46" s="34">
        <v>4.8995837490406533</v>
      </c>
      <c r="AZ46" s="4">
        <v>4.5911</v>
      </c>
      <c r="BA46" s="1"/>
      <c r="BB46" s="1"/>
      <c r="BC46" s="1"/>
      <c r="BG46" s="3" t="s">
        <v>57</v>
      </c>
      <c r="BH46" s="3">
        <v>1095</v>
      </c>
      <c r="BI46" s="46">
        <f t="shared" si="16"/>
        <v>3</v>
      </c>
      <c r="BJ46" s="4">
        <v>4.8</v>
      </c>
      <c r="BK46" s="4">
        <v>4.7797926471420782</v>
      </c>
      <c r="BL46" s="45">
        <v>4.5206</v>
      </c>
      <c r="BM46" s="4">
        <v>3.9094594594594594</v>
      </c>
      <c r="BN46" s="1"/>
      <c r="BO46" s="44"/>
    </row>
    <row r="47" spans="1:68" x14ac:dyDescent="0.25">
      <c r="A47" s="8">
        <v>45371</v>
      </c>
      <c r="B47" s="9">
        <v>0.2</v>
      </c>
      <c r="C47" s="9">
        <v>0.25</v>
      </c>
      <c r="D47" s="9">
        <v>0.28000000000000003</v>
      </c>
      <c r="E47" s="9">
        <v>1.1200000000000001</v>
      </c>
      <c r="F47" s="9"/>
      <c r="G47" s="10">
        <v>1.1499999999999999</v>
      </c>
      <c r="H47" s="24">
        <v>0.2</v>
      </c>
      <c r="I47" s="9">
        <v>0.27666666666666673</v>
      </c>
      <c r="J47" s="9">
        <v>0.34375</v>
      </c>
      <c r="K47" s="9">
        <v>1.119966722129784</v>
      </c>
      <c r="L47" s="9"/>
      <c r="M47" s="9">
        <v>1.1499999999999999</v>
      </c>
      <c r="N47" s="2"/>
      <c r="O47" s="8">
        <v>45371</v>
      </c>
      <c r="P47" s="9">
        <v>0.5</v>
      </c>
      <c r="Q47" s="9">
        <v>0.55000000000000004</v>
      </c>
      <c r="R47" s="9">
        <v>0.8</v>
      </c>
      <c r="S47" s="9">
        <v>1.3</v>
      </c>
      <c r="T47" s="9"/>
      <c r="U47" s="10"/>
      <c r="V47" s="24">
        <v>0.5</v>
      </c>
      <c r="W47" s="9">
        <v>0.55000000000000004</v>
      </c>
      <c r="X47" s="9">
        <v>0.8</v>
      </c>
      <c r="Y47" s="9">
        <v>1.3</v>
      </c>
      <c r="Z47" s="9"/>
      <c r="AA47" s="9"/>
      <c r="AT47" s="1" t="str">
        <f>BA38&amp;"-"&amp;TEXT(AT44,"DD/MM/YY")</f>
        <v>USD-1 Month</v>
      </c>
      <c r="AU47" s="3" t="s">
        <v>58</v>
      </c>
      <c r="AV47" s="3">
        <v>1825</v>
      </c>
      <c r="AW47" s="1">
        <f t="shared" si="15"/>
        <v>5</v>
      </c>
      <c r="AX47" s="4">
        <v>5.5</v>
      </c>
      <c r="AY47" s="34">
        <v>5.2974148373285983</v>
      </c>
      <c r="AZ47" s="4">
        <v>5.4846999999999992</v>
      </c>
      <c r="BA47" s="1"/>
      <c r="BB47" s="1"/>
      <c r="BC47" s="1"/>
      <c r="BG47" s="3" t="s">
        <v>58</v>
      </c>
      <c r="BH47" s="3">
        <v>1825</v>
      </c>
      <c r="BI47" s="46">
        <f t="shared" si="16"/>
        <v>5</v>
      </c>
      <c r="BJ47" s="4">
        <v>4.5</v>
      </c>
      <c r="BK47" s="4">
        <v>5.3103039486989694</v>
      </c>
      <c r="BL47" s="45">
        <v>5.4707999999999988</v>
      </c>
      <c r="BM47" s="4" t="e">
        <v>#N/A</v>
      </c>
      <c r="BN47" s="1"/>
      <c r="BO47" s="44"/>
    </row>
    <row r="48" spans="1:68" x14ac:dyDescent="0.25">
      <c r="A48" s="8">
        <v>45378</v>
      </c>
      <c r="B48" s="9">
        <v>0.2</v>
      </c>
      <c r="C48" s="9">
        <v>0.25</v>
      </c>
      <c r="D48" s="9">
        <v>0.28000000000000003</v>
      </c>
      <c r="E48" s="9">
        <v>1.1200000000000001</v>
      </c>
      <c r="F48" s="9"/>
      <c r="G48" s="10">
        <v>1.17</v>
      </c>
      <c r="H48" s="24">
        <v>0.20947368421052631</v>
      </c>
      <c r="I48" s="9">
        <v>0.27777777777777779</v>
      </c>
      <c r="J48" s="9">
        <v>0.33076923076923082</v>
      </c>
      <c r="K48" s="9">
        <v>0.99076923076923074</v>
      </c>
      <c r="L48" s="9"/>
      <c r="M48" s="9">
        <v>1.17</v>
      </c>
      <c r="N48" s="2"/>
      <c r="O48" s="8">
        <v>45378</v>
      </c>
      <c r="P48" s="9">
        <v>0.5</v>
      </c>
      <c r="Q48" s="9">
        <v>0.55000000000000004</v>
      </c>
      <c r="R48" s="9">
        <v>0.75</v>
      </c>
      <c r="S48" s="9"/>
      <c r="T48" s="9"/>
      <c r="U48" s="10"/>
      <c r="V48" s="24">
        <v>0.49854368932038828</v>
      </c>
      <c r="W48" s="9">
        <v>0.54716981132075482</v>
      </c>
      <c r="X48" s="9">
        <v>0.75</v>
      </c>
      <c r="Y48" s="9"/>
      <c r="Z48" s="9"/>
      <c r="AA48" s="9"/>
      <c r="AU48" s="3" t="s">
        <v>87</v>
      </c>
      <c r="AV48" s="3">
        <v>3650</v>
      </c>
      <c r="AW48" s="46">
        <f t="shared" si="15"/>
        <v>10</v>
      </c>
      <c r="BG48" s="3" t="s">
        <v>87</v>
      </c>
      <c r="BH48" s="3">
        <v>3650</v>
      </c>
      <c r="BI48" s="46">
        <f t="shared" si="16"/>
        <v>10</v>
      </c>
      <c r="BJ48" s="4">
        <v>6</v>
      </c>
      <c r="BK48" s="4">
        <v>5.9276596352423851</v>
      </c>
      <c r="BL48" s="1"/>
      <c r="BM48" s="4">
        <v>5.257306073361395</v>
      </c>
      <c r="BN48" s="1"/>
      <c r="BO48" s="1"/>
    </row>
    <row r="49" spans="1:67" x14ac:dyDescent="0.25">
      <c r="A49" s="8">
        <v>45385</v>
      </c>
      <c r="B49" s="9">
        <v>0.2</v>
      </c>
      <c r="C49" s="9">
        <v>0.25</v>
      </c>
      <c r="D49" s="9">
        <v>0.3</v>
      </c>
      <c r="E49" s="9">
        <v>1.1200000000000001</v>
      </c>
      <c r="F49" s="9">
        <v>1.1499999999999999</v>
      </c>
      <c r="G49" s="10">
        <v>1.18</v>
      </c>
      <c r="H49" s="24">
        <v>0.2131578947368421</v>
      </c>
      <c r="I49" s="9">
        <v>0.26571428571428568</v>
      </c>
      <c r="J49" s="9">
        <v>0.32400000000000001</v>
      </c>
      <c r="K49" s="9">
        <v>1.03577570093458</v>
      </c>
      <c r="L49" s="9">
        <v>1.1269230769230769</v>
      </c>
      <c r="M49" s="9">
        <v>1.1402946593001839</v>
      </c>
      <c r="N49" s="2"/>
      <c r="O49" s="8">
        <v>45385</v>
      </c>
      <c r="P49" s="9">
        <v>0.5</v>
      </c>
      <c r="Q49" s="9"/>
      <c r="R49" s="9"/>
      <c r="S49" s="9">
        <v>1.1000000000000001</v>
      </c>
      <c r="T49" s="9">
        <v>1.3</v>
      </c>
      <c r="U49" s="10">
        <v>1.4</v>
      </c>
      <c r="V49" s="24">
        <v>0.49716981132075472</v>
      </c>
      <c r="W49" s="9"/>
      <c r="X49" s="9"/>
      <c r="Y49" s="9">
        <v>1.1000000000000001</v>
      </c>
      <c r="Z49" s="9">
        <v>1.3</v>
      </c>
      <c r="AA49" s="9">
        <v>1.2333333333333329</v>
      </c>
      <c r="BG49" s="3" t="s">
        <v>1606</v>
      </c>
      <c r="BH49" s="3">
        <f>365*15</f>
        <v>5475</v>
      </c>
      <c r="BI49" s="1"/>
      <c r="BJ49" s="1"/>
      <c r="BK49" s="1"/>
      <c r="BL49" s="1"/>
      <c r="BM49" s="4">
        <v>5.368269230769231</v>
      </c>
      <c r="BN49" s="1"/>
      <c r="BO49" s="1"/>
    </row>
    <row r="50" spans="1:67" ht="15.75" customHeight="1" x14ac:dyDescent="0.25">
      <c r="A50" s="8">
        <v>45392</v>
      </c>
      <c r="B50" s="9">
        <v>0.2</v>
      </c>
      <c r="C50" s="9">
        <v>0.27</v>
      </c>
      <c r="D50" s="9">
        <v>0.3</v>
      </c>
      <c r="E50" s="9">
        <v>1.1200000000000001</v>
      </c>
      <c r="F50" s="9">
        <v>1</v>
      </c>
      <c r="G50" s="10">
        <v>1.18</v>
      </c>
      <c r="H50" s="24">
        <v>0.2012121212121212</v>
      </c>
      <c r="I50" s="9">
        <v>0.24959999999999999</v>
      </c>
      <c r="J50" s="9">
        <v>0.29880000000000001</v>
      </c>
      <c r="K50" s="9">
        <v>1.1123149720941521</v>
      </c>
      <c r="L50" s="9">
        <v>1</v>
      </c>
      <c r="M50" s="9">
        <v>1.18</v>
      </c>
      <c r="N50" s="2"/>
      <c r="O50" s="8">
        <v>45392</v>
      </c>
      <c r="P50" s="9">
        <v>0.5</v>
      </c>
      <c r="Q50" s="9"/>
      <c r="R50" s="9"/>
      <c r="S50" s="9">
        <v>1.3</v>
      </c>
      <c r="T50" s="9">
        <v>1.1000000000000001</v>
      </c>
      <c r="U50" s="10"/>
      <c r="V50" s="24">
        <v>0.5</v>
      </c>
      <c r="W50" s="9"/>
      <c r="X50" s="9"/>
      <c r="Y50" s="9">
        <v>1.275953079178886</v>
      </c>
      <c r="Z50" s="9">
        <v>1.1000000000000001</v>
      </c>
      <c r="AA50" s="9"/>
      <c r="AC50" s="168" t="s">
        <v>1604</v>
      </c>
      <c r="AD50" s="169" t="s">
        <v>70</v>
      </c>
      <c r="AE50" s="177" t="s">
        <v>71</v>
      </c>
      <c r="AF50" s="178"/>
      <c r="AG50" s="177" t="s">
        <v>72</v>
      </c>
      <c r="AH50" s="178"/>
      <c r="AI50" s="177" t="s">
        <v>73</v>
      </c>
      <c r="AJ50" s="178"/>
      <c r="AK50" s="177" t="s">
        <v>85</v>
      </c>
      <c r="AL50" s="178"/>
      <c r="AM50" s="177" t="s">
        <v>1605</v>
      </c>
      <c r="AN50" s="178"/>
      <c r="BK50" s="38"/>
    </row>
    <row r="51" spans="1:67" x14ac:dyDescent="0.25">
      <c r="A51" s="8">
        <v>45399</v>
      </c>
      <c r="B51" s="9">
        <v>0.2</v>
      </c>
      <c r="C51" s="9">
        <v>0.27</v>
      </c>
      <c r="D51" s="9">
        <v>0.33</v>
      </c>
      <c r="E51" s="9">
        <v>1.1200000000000001</v>
      </c>
      <c r="F51" s="9"/>
      <c r="G51" s="10">
        <v>1.18</v>
      </c>
      <c r="H51" s="24">
        <v>0.2</v>
      </c>
      <c r="I51" s="9">
        <v>0.26666666666666672</v>
      </c>
      <c r="J51" s="9">
        <v>0.33</v>
      </c>
      <c r="K51" s="9">
        <v>1.1200000000000001</v>
      </c>
      <c r="L51" s="9"/>
      <c r="M51" s="9">
        <v>1.18</v>
      </c>
      <c r="N51" s="2"/>
      <c r="O51" s="8">
        <v>45399</v>
      </c>
      <c r="P51" s="9">
        <v>0.5</v>
      </c>
      <c r="Q51" s="9"/>
      <c r="R51" s="9">
        <v>0.85</v>
      </c>
      <c r="S51" s="9">
        <v>1.33</v>
      </c>
      <c r="T51" s="9"/>
      <c r="U51" s="10"/>
      <c r="V51" s="24">
        <v>0.49090909090909091</v>
      </c>
      <c r="W51" s="9"/>
      <c r="X51" s="9">
        <v>0.85</v>
      </c>
      <c r="Y51" s="9">
        <v>1.33</v>
      </c>
      <c r="Z51" s="9"/>
      <c r="AA51" s="9"/>
      <c r="AC51" s="96">
        <v>46050</v>
      </c>
      <c r="AD51" s="100">
        <v>3.2004854368932039</v>
      </c>
      <c r="AE51" s="8"/>
      <c r="AF51" s="9"/>
      <c r="AG51" s="96">
        <v>46050</v>
      </c>
      <c r="AH51" s="100">
        <v>3.6141450313339303</v>
      </c>
      <c r="AI51" s="26"/>
      <c r="AJ51" s="9"/>
      <c r="AK51" s="96">
        <v>46001</v>
      </c>
      <c r="AL51" s="100">
        <v>5.1083333333333334</v>
      </c>
      <c r="AM51" s="96">
        <v>46001</v>
      </c>
      <c r="AN51" s="100">
        <v>4.2578125</v>
      </c>
    </row>
    <row r="52" spans="1:67" x14ac:dyDescent="0.25">
      <c r="A52" s="8">
        <v>45406</v>
      </c>
      <c r="B52" s="9">
        <v>0.2</v>
      </c>
      <c r="C52" s="9">
        <v>0.25</v>
      </c>
      <c r="D52" s="9">
        <v>0.27</v>
      </c>
      <c r="E52" s="9">
        <v>1.1200000000000001</v>
      </c>
      <c r="F52" s="9">
        <v>1.1599999999999999</v>
      </c>
      <c r="G52" s="10">
        <v>1.18</v>
      </c>
      <c r="H52" s="24">
        <v>0.26709677419354838</v>
      </c>
      <c r="I52" s="9">
        <v>0.31219512195121951</v>
      </c>
      <c r="J52" s="9">
        <v>0.29518518518518522</v>
      </c>
      <c r="K52" s="9">
        <v>1.053869560760119</v>
      </c>
      <c r="L52" s="9">
        <v>1.155</v>
      </c>
      <c r="M52" s="9">
        <v>1.18</v>
      </c>
      <c r="N52" s="2"/>
      <c r="O52" s="8">
        <v>45406</v>
      </c>
      <c r="P52" s="9">
        <v>0.5</v>
      </c>
      <c r="Q52" s="9"/>
      <c r="R52" s="9">
        <v>0.85</v>
      </c>
      <c r="S52" s="9">
        <v>1.33</v>
      </c>
      <c r="T52" s="9"/>
      <c r="U52" s="10"/>
      <c r="V52" s="24">
        <v>0.49627906976744179</v>
      </c>
      <c r="W52" s="9"/>
      <c r="X52" s="9">
        <v>0.85</v>
      </c>
      <c r="Y52" s="9">
        <v>1.329482071713147</v>
      </c>
      <c r="Z52" s="9"/>
      <c r="AA52" s="9"/>
      <c r="AC52" s="96">
        <v>46078</v>
      </c>
      <c r="AD52" s="100">
        <v>2.8653846153846154</v>
      </c>
      <c r="AE52" s="8"/>
      <c r="AF52" s="9"/>
      <c r="AG52" s="96">
        <v>46078</v>
      </c>
      <c r="AH52" s="100">
        <v>3.9094594594594594</v>
      </c>
      <c r="AI52" s="8"/>
      <c r="AJ52" s="9"/>
      <c r="AK52" s="96">
        <v>46078</v>
      </c>
      <c r="AL52" s="100">
        <v>5.257306073361395</v>
      </c>
      <c r="AM52" s="96">
        <v>46050</v>
      </c>
      <c r="AN52" s="100">
        <v>5.368269230769231</v>
      </c>
    </row>
    <row r="53" spans="1:67" x14ac:dyDescent="0.25">
      <c r="A53" s="8">
        <v>45413</v>
      </c>
      <c r="B53" s="9">
        <v>0.2</v>
      </c>
      <c r="C53" s="9">
        <v>0.27</v>
      </c>
      <c r="D53" s="9">
        <v>0.27</v>
      </c>
      <c r="E53" s="9">
        <v>1.1200000000000001</v>
      </c>
      <c r="F53" s="9">
        <v>1.1599999999999999</v>
      </c>
      <c r="G53" s="10">
        <v>1</v>
      </c>
      <c r="H53" s="24">
        <v>0.2039473684210526</v>
      </c>
      <c r="I53" s="9">
        <v>0.2713888888888889</v>
      </c>
      <c r="J53" s="9">
        <v>0.29518518518518522</v>
      </c>
      <c r="K53" s="9">
        <v>1.115</v>
      </c>
      <c r="L53" s="9">
        <v>1.1599999999999999</v>
      </c>
      <c r="M53" s="9">
        <v>1</v>
      </c>
      <c r="N53" s="2"/>
      <c r="O53" s="8">
        <v>45413</v>
      </c>
      <c r="P53" s="9">
        <v>0.5</v>
      </c>
      <c r="Q53" s="9"/>
      <c r="R53" s="9">
        <v>0.85</v>
      </c>
      <c r="S53" s="9">
        <v>1.33</v>
      </c>
      <c r="T53" s="9"/>
      <c r="U53" s="10">
        <v>1</v>
      </c>
      <c r="V53" s="24">
        <v>0.49485530546623802</v>
      </c>
      <c r="W53" s="9"/>
      <c r="X53" s="9">
        <v>0.85</v>
      </c>
      <c r="Y53" s="9">
        <v>1.33</v>
      </c>
      <c r="Z53" s="9"/>
      <c r="AA53" s="9">
        <v>1</v>
      </c>
      <c r="BJ53" s="2">
        <v>0.77346682330874905</v>
      </c>
      <c r="BM53" s="2" t="e">
        <v>#N/A</v>
      </c>
    </row>
    <row r="54" spans="1:67" x14ac:dyDescent="0.25">
      <c r="A54" s="8">
        <v>45420</v>
      </c>
      <c r="B54" s="9">
        <v>0.2</v>
      </c>
      <c r="C54" s="9">
        <v>0.26</v>
      </c>
      <c r="D54" s="9">
        <v>0.25</v>
      </c>
      <c r="E54" s="9">
        <v>1.1200000000000001</v>
      </c>
      <c r="F54" s="9">
        <v>1.0900000000000001</v>
      </c>
      <c r="G54" s="10">
        <v>1.18</v>
      </c>
      <c r="H54" s="24">
        <v>0.21058823529411769</v>
      </c>
      <c r="I54" s="9">
        <v>0.26820512820512821</v>
      </c>
      <c r="J54" s="9">
        <v>0.29409090909090913</v>
      </c>
      <c r="K54" s="9">
        <v>1.027192870782941</v>
      </c>
      <c r="L54" s="9">
        <v>1.08</v>
      </c>
      <c r="M54" s="9">
        <v>1.1718644067796611</v>
      </c>
      <c r="N54" s="2"/>
      <c r="O54" s="8">
        <v>45420</v>
      </c>
      <c r="P54" s="9">
        <v>0.5</v>
      </c>
      <c r="Q54" s="9"/>
      <c r="R54" s="9">
        <v>0.85</v>
      </c>
      <c r="S54" s="9">
        <v>1.33</v>
      </c>
      <c r="T54" s="9">
        <v>1.33</v>
      </c>
      <c r="U54" s="10">
        <v>1.38</v>
      </c>
      <c r="V54" s="24">
        <v>0.49448529411764708</v>
      </c>
      <c r="W54" s="9"/>
      <c r="X54" s="9">
        <v>0.85</v>
      </c>
      <c r="Y54" s="9">
        <v>1.33</v>
      </c>
      <c r="Z54" s="9">
        <v>1.33</v>
      </c>
      <c r="AA54" s="9">
        <v>1.38</v>
      </c>
      <c r="BJ54" s="2" t="e">
        <v>#N/A</v>
      </c>
      <c r="BM54" s="2" t="e">
        <v>#N/A</v>
      </c>
    </row>
    <row r="55" spans="1:67" x14ac:dyDescent="0.25">
      <c r="A55" s="8">
        <v>45427</v>
      </c>
      <c r="B55" s="9">
        <v>0.2</v>
      </c>
      <c r="C55" s="9">
        <v>0.22</v>
      </c>
      <c r="D55" s="9">
        <v>0.2</v>
      </c>
      <c r="E55" s="9">
        <v>1.1200000000000001</v>
      </c>
      <c r="F55" s="9">
        <v>0.7</v>
      </c>
      <c r="G55" s="10">
        <v>1.18</v>
      </c>
      <c r="H55" s="24">
        <v>0.19600000000000001</v>
      </c>
      <c r="I55" s="9">
        <v>0.2354838709677419</v>
      </c>
      <c r="J55" s="9">
        <v>0.2358064516129032</v>
      </c>
      <c r="K55" s="9">
        <v>1.0268053207656711</v>
      </c>
      <c r="L55" s="9">
        <v>0.7</v>
      </c>
      <c r="M55" s="9">
        <v>1.18</v>
      </c>
      <c r="N55" s="2"/>
      <c r="O55" s="8">
        <v>45427</v>
      </c>
      <c r="P55" s="9">
        <v>0.5</v>
      </c>
      <c r="Q55" s="9"/>
      <c r="R55" s="9">
        <v>0.85</v>
      </c>
      <c r="S55" s="9">
        <v>1.33</v>
      </c>
      <c r="T55" s="9">
        <v>0.7</v>
      </c>
      <c r="U55" s="10"/>
      <c r="V55" s="24">
        <v>0.49262295081967211</v>
      </c>
      <c r="W55" s="9"/>
      <c r="X55" s="9">
        <v>0.84250000000000003</v>
      </c>
      <c r="Y55" s="9">
        <v>1.316614173228347</v>
      </c>
      <c r="Z55" s="9">
        <v>0.7</v>
      </c>
      <c r="AA55" s="9"/>
      <c r="BJ55" s="2" t="e">
        <v>#N/A</v>
      </c>
      <c r="BM55" s="2" t="e">
        <v>#N/A</v>
      </c>
    </row>
    <row r="56" spans="1:67" x14ac:dyDescent="0.25">
      <c r="A56" s="8">
        <v>45434</v>
      </c>
      <c r="B56" s="9">
        <v>0.2</v>
      </c>
      <c r="C56" s="9">
        <v>0.22</v>
      </c>
      <c r="D56" s="9">
        <v>0.2</v>
      </c>
      <c r="E56" s="9">
        <v>1.1200000000000001</v>
      </c>
      <c r="F56" s="9">
        <v>1.1599999999999999</v>
      </c>
      <c r="G56" s="10">
        <v>1</v>
      </c>
      <c r="H56" s="24">
        <v>0.19615384615384621</v>
      </c>
      <c r="I56" s="9">
        <v>0.216</v>
      </c>
      <c r="J56" s="9">
        <v>0.218</v>
      </c>
      <c r="K56" s="9">
        <v>0.83288209606986896</v>
      </c>
      <c r="L56" s="9">
        <v>0.87540983606557377</v>
      </c>
      <c r="M56" s="9">
        <v>1</v>
      </c>
      <c r="N56" s="2"/>
      <c r="O56" s="8">
        <v>45434</v>
      </c>
      <c r="P56" s="9">
        <v>0.5</v>
      </c>
      <c r="Q56" s="9"/>
      <c r="R56" s="9">
        <v>0.85</v>
      </c>
      <c r="S56" s="9">
        <v>1.33</v>
      </c>
      <c r="T56" s="9"/>
      <c r="U56" s="10"/>
      <c r="V56" s="24">
        <v>0.48594961240310081</v>
      </c>
      <c r="W56" s="9"/>
      <c r="X56" s="9">
        <v>0.82777777777777772</v>
      </c>
      <c r="Y56" s="9">
        <v>1.2410019410137929</v>
      </c>
      <c r="Z56" s="9"/>
      <c r="AA56" s="9"/>
      <c r="BJ56" s="2">
        <v>1.0493333333333299</v>
      </c>
      <c r="BM56" s="2">
        <v>0.24038673118080001</v>
      </c>
    </row>
    <row r="57" spans="1:67" x14ac:dyDescent="0.25">
      <c r="A57" s="8">
        <v>45441</v>
      </c>
      <c r="B57" s="9">
        <v>0.2</v>
      </c>
      <c r="C57" s="9">
        <v>0.22</v>
      </c>
      <c r="D57" s="9">
        <v>0.2</v>
      </c>
      <c r="E57" s="9">
        <v>1.1200000000000001</v>
      </c>
      <c r="F57" s="9">
        <v>1.1499999999999999</v>
      </c>
      <c r="G57" s="10"/>
      <c r="H57" s="24">
        <v>0.29607843137254902</v>
      </c>
      <c r="I57" s="9">
        <v>0.28170212765957447</v>
      </c>
      <c r="J57" s="9">
        <v>0.29978260869565221</v>
      </c>
      <c r="K57" s="9">
        <v>1.067198823080695</v>
      </c>
      <c r="L57" s="9">
        <v>1.1499999999999999</v>
      </c>
      <c r="M57" s="9"/>
      <c r="N57" s="2"/>
      <c r="O57" s="8">
        <v>45441</v>
      </c>
      <c r="P57" s="9">
        <v>0.5</v>
      </c>
      <c r="Q57" s="9"/>
      <c r="R57" s="9">
        <v>0.85</v>
      </c>
      <c r="S57" s="9">
        <v>1.33</v>
      </c>
      <c r="T57" s="9"/>
      <c r="U57" s="10"/>
      <c r="V57" s="24">
        <v>0.48949814126394048</v>
      </c>
      <c r="W57" s="9"/>
      <c r="X57" s="9">
        <v>0.85</v>
      </c>
      <c r="Y57" s="9">
        <v>1.327920792079208</v>
      </c>
      <c r="Z57" s="9"/>
      <c r="AA57" s="9"/>
      <c r="BJ57" s="2">
        <v>0.67500000000000004</v>
      </c>
      <c r="BM57" s="2">
        <v>0.32336255206016901</v>
      </c>
    </row>
    <row r="58" spans="1:67" x14ac:dyDescent="0.25">
      <c r="A58" s="8">
        <v>45448</v>
      </c>
      <c r="B58" s="9">
        <v>0.2</v>
      </c>
      <c r="C58" s="9">
        <v>0.2</v>
      </c>
      <c r="D58" s="9">
        <v>0.22</v>
      </c>
      <c r="E58" s="9">
        <v>1.1100000000000001</v>
      </c>
      <c r="F58" s="9">
        <v>1.1499999999999999</v>
      </c>
      <c r="G58" s="10">
        <v>1.18</v>
      </c>
      <c r="H58" s="24">
        <v>0.29069767441860472</v>
      </c>
      <c r="I58" s="9">
        <v>0.33319148936170212</v>
      </c>
      <c r="J58" s="9">
        <v>0.30935483870967739</v>
      </c>
      <c r="K58" s="9">
        <v>1.1027777777777781</v>
      </c>
      <c r="L58" s="9">
        <v>1.083333333333333</v>
      </c>
      <c r="M58" s="9">
        <v>1.18</v>
      </c>
      <c r="N58" s="2"/>
      <c r="O58" s="8">
        <v>45448</v>
      </c>
      <c r="P58" s="9">
        <v>0.5</v>
      </c>
      <c r="Q58" s="9"/>
      <c r="R58" s="9">
        <v>0.82</v>
      </c>
      <c r="S58" s="9">
        <v>1.33</v>
      </c>
      <c r="T58" s="9"/>
      <c r="U58" s="10">
        <v>1.4</v>
      </c>
      <c r="V58" s="24">
        <v>0.47993788819875782</v>
      </c>
      <c r="W58" s="9"/>
      <c r="X58" s="9">
        <v>0.83</v>
      </c>
      <c r="Y58" s="9">
        <v>1.33</v>
      </c>
      <c r="Z58" s="9"/>
      <c r="AA58" s="9">
        <v>1.4</v>
      </c>
      <c r="BJ58" s="2">
        <v>3.4166666666666701</v>
      </c>
      <c r="BM58" s="2">
        <v>2.8653846153846199</v>
      </c>
    </row>
    <row r="59" spans="1:67" x14ac:dyDescent="0.25">
      <c r="A59" s="8">
        <v>45455</v>
      </c>
      <c r="B59" s="9">
        <v>0.2</v>
      </c>
      <c r="C59" s="9">
        <v>0.2</v>
      </c>
      <c r="D59" s="9">
        <v>0.2</v>
      </c>
      <c r="E59" s="9">
        <v>1.1100000000000001</v>
      </c>
      <c r="F59" s="9"/>
      <c r="G59" s="10"/>
      <c r="H59" s="24">
        <v>0.2311111111111111</v>
      </c>
      <c r="I59" s="9">
        <v>0.26933333333333331</v>
      </c>
      <c r="J59" s="9">
        <v>0.2168292682926829</v>
      </c>
      <c r="K59" s="9">
        <v>1.0883437677859991</v>
      </c>
      <c r="L59" s="9"/>
      <c r="M59" s="9"/>
      <c r="N59" s="2"/>
      <c r="O59" s="8">
        <v>45455</v>
      </c>
      <c r="P59" s="9">
        <v>0.5</v>
      </c>
      <c r="Q59" s="9"/>
      <c r="R59" s="9">
        <v>0.82</v>
      </c>
      <c r="S59" s="9">
        <v>1.33</v>
      </c>
      <c r="T59" s="9"/>
      <c r="U59" s="10">
        <v>1.4</v>
      </c>
      <c r="V59" s="24">
        <v>0.49513381995133821</v>
      </c>
      <c r="W59" s="9"/>
      <c r="X59" s="9">
        <v>0.83499999999999996</v>
      </c>
      <c r="Y59" s="9">
        <v>1.329960317460317</v>
      </c>
      <c r="Z59" s="9"/>
      <c r="AA59" s="9">
        <v>1.4</v>
      </c>
      <c r="BJ59" s="2">
        <v>4.2730769230769203</v>
      </c>
      <c r="BM59" s="2" t="e">
        <v>#N/A</v>
      </c>
    </row>
    <row r="60" spans="1:67" x14ac:dyDescent="0.25">
      <c r="A60" s="8">
        <v>45462</v>
      </c>
      <c r="B60" s="9">
        <v>0.2</v>
      </c>
      <c r="C60" s="9">
        <v>0.2</v>
      </c>
      <c r="D60" s="9">
        <v>0.2</v>
      </c>
      <c r="E60" s="9">
        <v>1.1000000000000001</v>
      </c>
      <c r="F60" s="9"/>
      <c r="G60" s="10">
        <v>1.18</v>
      </c>
      <c r="H60" s="24">
        <v>0.2129032258064516</v>
      </c>
      <c r="I60" s="9">
        <v>0.2163636363636364</v>
      </c>
      <c r="J60" s="9">
        <v>0.22500000000000001</v>
      </c>
      <c r="K60" s="9">
        <v>1.094773052610243</v>
      </c>
      <c r="L60" s="9"/>
      <c r="M60" s="9">
        <v>1.18</v>
      </c>
      <c r="N60" s="2"/>
      <c r="O60" s="8">
        <v>45462</v>
      </c>
      <c r="P60" s="9">
        <v>0.5</v>
      </c>
      <c r="Q60" s="9"/>
      <c r="R60" s="9">
        <v>0.85</v>
      </c>
      <c r="S60" s="9">
        <v>1.33</v>
      </c>
      <c r="T60" s="9"/>
      <c r="U60" s="10">
        <v>1.4</v>
      </c>
      <c r="V60" s="24">
        <v>0.49396551724137933</v>
      </c>
      <c r="W60" s="9"/>
      <c r="X60" s="9">
        <v>0.8371287128712871</v>
      </c>
      <c r="Y60" s="9">
        <v>1.311033274956217</v>
      </c>
      <c r="Z60" s="9"/>
      <c r="AA60" s="9">
        <v>1.4</v>
      </c>
      <c r="BJ60" s="2">
        <v>4.8</v>
      </c>
      <c r="BM60" s="2">
        <v>3.9094594594594598</v>
      </c>
    </row>
    <row r="61" spans="1:67" x14ac:dyDescent="0.25">
      <c r="A61" s="8">
        <v>45469.572916666664</v>
      </c>
      <c r="B61" s="9"/>
      <c r="C61" s="9"/>
      <c r="D61" s="9"/>
      <c r="E61" s="9">
        <v>1.0900000000000001</v>
      </c>
      <c r="F61" s="9"/>
      <c r="G61" s="10">
        <v>1.18</v>
      </c>
      <c r="H61" s="24"/>
      <c r="I61" s="9"/>
      <c r="J61" s="9"/>
      <c r="K61" s="9">
        <v>1.08903990746096</v>
      </c>
      <c r="L61" s="9"/>
      <c r="M61" s="9">
        <v>1.077142857142857</v>
      </c>
      <c r="N61" s="2"/>
      <c r="O61" s="8">
        <v>45469.572916666664</v>
      </c>
      <c r="P61" s="9">
        <v>0.5</v>
      </c>
      <c r="Q61" s="9"/>
      <c r="R61" s="9"/>
      <c r="S61" s="9">
        <v>1.33</v>
      </c>
      <c r="T61" s="9"/>
      <c r="U61" s="10">
        <v>1.4</v>
      </c>
      <c r="V61" s="24">
        <v>0.4891304347826087</v>
      </c>
      <c r="W61" s="9"/>
      <c r="X61" s="9"/>
      <c r="Y61" s="9">
        <v>1.3286852589641429</v>
      </c>
      <c r="Z61" s="9"/>
      <c r="AA61" s="9">
        <v>1.4</v>
      </c>
      <c r="BJ61" s="2">
        <v>4.5</v>
      </c>
      <c r="BM61" s="2" t="e">
        <v>#N/A</v>
      </c>
    </row>
    <row r="62" spans="1:67" x14ac:dyDescent="0.25">
      <c r="A62" s="8">
        <v>45476.572916666664</v>
      </c>
      <c r="B62" s="9"/>
      <c r="C62" s="9"/>
      <c r="D62" s="9"/>
      <c r="E62" s="9">
        <v>1.0900000000000001</v>
      </c>
      <c r="F62" s="9">
        <v>0.9</v>
      </c>
      <c r="G62" s="10"/>
      <c r="H62" s="24"/>
      <c r="I62" s="9"/>
      <c r="J62" s="9"/>
      <c r="K62" s="9">
        <v>1.0774571686203791</v>
      </c>
      <c r="L62" s="9">
        <v>0.9</v>
      </c>
      <c r="M62" s="9"/>
      <c r="N62" s="2"/>
      <c r="O62" s="8">
        <v>45476.572916666664</v>
      </c>
      <c r="P62" s="9">
        <v>0.5</v>
      </c>
      <c r="Q62" s="9"/>
      <c r="R62" s="9"/>
      <c r="S62" s="9">
        <v>1.33</v>
      </c>
      <c r="T62" s="9">
        <v>1</v>
      </c>
      <c r="U62" s="10"/>
      <c r="V62" s="24">
        <v>0.45859375000000002</v>
      </c>
      <c r="W62" s="9"/>
      <c r="X62" s="9"/>
      <c r="Y62" s="9">
        <v>1.33</v>
      </c>
      <c r="Z62" s="9">
        <v>1</v>
      </c>
      <c r="AA62" s="9"/>
      <c r="BJ62" s="2">
        <v>6</v>
      </c>
      <c r="BM62" s="2">
        <v>5.2573060733613897</v>
      </c>
    </row>
    <row r="63" spans="1:67" x14ac:dyDescent="0.25">
      <c r="A63" s="8">
        <v>45483.072916666664</v>
      </c>
      <c r="B63" s="9"/>
      <c r="C63" s="9"/>
      <c r="D63" s="9"/>
      <c r="E63" s="9">
        <v>1.0900000000000001</v>
      </c>
      <c r="F63" s="9">
        <v>1.0900000000000001</v>
      </c>
      <c r="G63" s="10"/>
      <c r="H63" s="24"/>
      <c r="I63" s="9"/>
      <c r="J63" s="9"/>
      <c r="K63" s="9">
        <v>1.08481903676261</v>
      </c>
      <c r="L63" s="9">
        <v>1.1499999999999999</v>
      </c>
      <c r="M63" s="9"/>
      <c r="N63" s="2"/>
      <c r="O63" s="8">
        <v>45483.072916666664</v>
      </c>
      <c r="P63" s="9">
        <v>0.5</v>
      </c>
      <c r="Q63" s="9"/>
      <c r="R63" s="9"/>
      <c r="S63" s="9">
        <v>1.33</v>
      </c>
      <c r="T63" s="9"/>
      <c r="U63" s="10"/>
      <c r="V63" s="24">
        <v>0.45910623946037099</v>
      </c>
      <c r="W63" s="9"/>
      <c r="X63" s="9"/>
      <c r="Y63" s="9">
        <v>1.302665852665853</v>
      </c>
      <c r="Z63" s="9"/>
      <c r="AA63" s="9"/>
      <c r="BM63" s="2">
        <v>5.3682692307692301</v>
      </c>
    </row>
    <row r="64" spans="1:67" x14ac:dyDescent="0.25">
      <c r="A64" s="8">
        <v>45490.572916666664</v>
      </c>
      <c r="B64" s="9"/>
      <c r="C64" s="9"/>
      <c r="D64" s="9"/>
      <c r="E64" s="9">
        <v>1.0900000000000001</v>
      </c>
      <c r="F64" s="9">
        <v>0.45</v>
      </c>
      <c r="G64" s="10"/>
      <c r="H64" s="24"/>
      <c r="I64" s="9"/>
      <c r="J64" s="9"/>
      <c r="K64" s="9">
        <v>1.07367218732153</v>
      </c>
      <c r="L64" s="9">
        <v>0.45</v>
      </c>
      <c r="M64" s="9"/>
      <c r="N64" s="2"/>
      <c r="O64" s="8">
        <v>45490.572916666664</v>
      </c>
      <c r="P64" s="9">
        <v>0.75</v>
      </c>
      <c r="Q64" s="9"/>
      <c r="R64" s="9"/>
      <c r="S64" s="9">
        <v>1.23</v>
      </c>
      <c r="T64" s="9">
        <v>0.5</v>
      </c>
      <c r="U64" s="10"/>
      <c r="V64" s="24">
        <v>0.7250415973377704</v>
      </c>
      <c r="W64" s="9"/>
      <c r="X64" s="9"/>
      <c r="Y64" s="9">
        <v>1.255714285714286</v>
      </c>
      <c r="Z64" s="9">
        <v>0.5</v>
      </c>
      <c r="AA64" s="9"/>
    </row>
    <row r="65" spans="1:27" x14ac:dyDescent="0.25">
      <c r="A65" s="8">
        <v>45497.572916666664</v>
      </c>
      <c r="B65" s="9"/>
      <c r="C65" s="9"/>
      <c r="D65" s="9"/>
      <c r="E65" s="9">
        <v>1.0900000000000001</v>
      </c>
      <c r="F65" s="9">
        <v>0.8</v>
      </c>
      <c r="G65" s="10">
        <v>1.18</v>
      </c>
      <c r="H65" s="24"/>
      <c r="I65" s="9"/>
      <c r="J65" s="9"/>
      <c r="K65" s="9">
        <v>1.082209473374522</v>
      </c>
      <c r="L65" s="9">
        <v>0.8</v>
      </c>
      <c r="M65" s="9">
        <v>1.1719999999999999</v>
      </c>
      <c r="N65" s="2"/>
      <c r="O65" s="8">
        <v>45497.572916666664</v>
      </c>
      <c r="P65" s="9">
        <v>0.75</v>
      </c>
      <c r="Q65" s="9"/>
      <c r="R65" s="9"/>
      <c r="S65" s="9">
        <v>1.23</v>
      </c>
      <c r="T65" s="9">
        <v>0.8</v>
      </c>
      <c r="U65" s="10">
        <v>1.4</v>
      </c>
      <c r="V65" s="24">
        <v>0.72845953002610964</v>
      </c>
      <c r="W65" s="9"/>
      <c r="X65" s="9"/>
      <c r="Y65" s="9">
        <v>1.22981455064194</v>
      </c>
      <c r="Z65" s="9">
        <v>0.8</v>
      </c>
      <c r="AA65" s="9">
        <v>1.3666666666666669</v>
      </c>
    </row>
    <row r="66" spans="1:27" x14ac:dyDescent="0.25">
      <c r="A66" s="8">
        <v>45504.572916666664</v>
      </c>
      <c r="B66" s="9"/>
      <c r="C66" s="9"/>
      <c r="D66" s="9"/>
      <c r="E66" s="9">
        <v>1.0900000000000001</v>
      </c>
      <c r="F66" s="9"/>
      <c r="G66" s="10">
        <v>1.1499999999999999</v>
      </c>
      <c r="H66" s="24"/>
      <c r="I66" s="9"/>
      <c r="J66" s="9"/>
      <c r="K66" s="9">
        <v>1.0541875223453701</v>
      </c>
      <c r="L66" s="9"/>
      <c r="M66" s="9">
        <v>1.1499999999999999</v>
      </c>
      <c r="N66" s="2"/>
      <c r="O66" s="8">
        <v>45504.572916666664</v>
      </c>
      <c r="P66" s="9">
        <v>0.75</v>
      </c>
      <c r="Q66" s="9"/>
      <c r="R66" s="9"/>
      <c r="S66" s="9">
        <v>1.23</v>
      </c>
      <c r="T66" s="9"/>
      <c r="U66" s="10"/>
      <c r="V66" s="24">
        <v>0.73218527315914494</v>
      </c>
      <c r="W66" s="9"/>
      <c r="X66" s="9"/>
      <c r="Y66" s="9">
        <v>1.226482213438735</v>
      </c>
      <c r="Z66" s="9"/>
      <c r="AA66" s="9"/>
    </row>
    <row r="67" spans="1:27" x14ac:dyDescent="0.25">
      <c r="A67" s="8">
        <v>45511.572916666664</v>
      </c>
      <c r="B67" s="9"/>
      <c r="C67" s="9"/>
      <c r="D67" s="9"/>
      <c r="E67" s="9">
        <v>1.0900000000000001</v>
      </c>
      <c r="F67" s="9"/>
      <c r="G67" s="10">
        <v>1.18</v>
      </c>
      <c r="H67" s="24"/>
      <c r="I67" s="9"/>
      <c r="J67" s="9"/>
      <c r="K67" s="9">
        <v>1.064894907033145</v>
      </c>
      <c r="L67" s="9"/>
      <c r="M67" s="9">
        <v>1.18</v>
      </c>
      <c r="N67" s="2"/>
      <c r="O67" s="8">
        <v>45511.572916666664</v>
      </c>
      <c r="P67" s="9">
        <v>0.75</v>
      </c>
      <c r="Q67" s="9"/>
      <c r="R67" s="9"/>
      <c r="S67" s="9">
        <v>1.23</v>
      </c>
      <c r="T67" s="9"/>
      <c r="U67" s="10"/>
      <c r="V67" s="24">
        <v>0.7375207986688852</v>
      </c>
      <c r="W67" s="9"/>
      <c r="X67" s="9"/>
      <c r="Y67" s="9">
        <v>1.216818103891651</v>
      </c>
      <c r="Z67" s="9"/>
      <c r="AA67" s="9"/>
    </row>
    <row r="68" spans="1:27" x14ac:dyDescent="0.25">
      <c r="A68" s="8">
        <v>45518.572916666664</v>
      </c>
      <c r="B68" s="9"/>
      <c r="C68" s="9"/>
      <c r="D68" s="9"/>
      <c r="E68" s="9">
        <v>1.08</v>
      </c>
      <c r="F68" s="9"/>
      <c r="G68" s="10"/>
      <c r="H68" s="24"/>
      <c r="I68" s="9"/>
      <c r="J68" s="9"/>
      <c r="K68" s="9">
        <v>1.0503757028006939</v>
      </c>
      <c r="L68" s="9"/>
      <c r="M68" s="9"/>
      <c r="N68" s="2"/>
      <c r="O68" s="8">
        <v>45518.572916666664</v>
      </c>
      <c r="P68" s="9">
        <v>0.75</v>
      </c>
      <c r="Q68" s="9"/>
      <c r="R68" s="9"/>
      <c r="S68" s="9">
        <v>1.28</v>
      </c>
      <c r="T68" s="9"/>
      <c r="U68" s="10"/>
      <c r="V68" s="24">
        <v>0.73834782608695648</v>
      </c>
      <c r="W68" s="9"/>
      <c r="X68" s="9"/>
      <c r="Y68" s="9">
        <v>1.28</v>
      </c>
      <c r="Z68" s="9"/>
      <c r="AA68" s="9"/>
    </row>
    <row r="69" spans="1:27" x14ac:dyDescent="0.25">
      <c r="A69" s="8">
        <v>45525.572916666664</v>
      </c>
      <c r="B69" s="9"/>
      <c r="C69" s="9"/>
      <c r="D69" s="9"/>
      <c r="E69" s="9">
        <v>1.07</v>
      </c>
      <c r="F69" s="9">
        <v>1.1599999999999999</v>
      </c>
      <c r="G69" s="10"/>
      <c r="H69" s="24"/>
      <c r="I69" s="9"/>
      <c r="J69" s="9"/>
      <c r="K69" s="9">
        <v>0.91414885777450261</v>
      </c>
      <c r="L69" s="9">
        <v>1.1599999999999999</v>
      </c>
      <c r="M69" s="9"/>
      <c r="N69" s="2"/>
      <c r="O69" s="8">
        <v>45525.572916666664</v>
      </c>
      <c r="P69" s="9">
        <v>0.75</v>
      </c>
      <c r="Q69" s="9"/>
      <c r="R69" s="9"/>
      <c r="S69" s="9">
        <v>1.28</v>
      </c>
      <c r="T69" s="9"/>
      <c r="U69" s="10"/>
      <c r="V69" s="24">
        <v>0.73627167630057799</v>
      </c>
      <c r="W69" s="9"/>
      <c r="X69" s="9"/>
      <c r="Y69" s="9">
        <v>1.245052439580483</v>
      </c>
      <c r="Z69" s="9"/>
      <c r="AA69" s="9"/>
    </row>
    <row r="70" spans="1:27" x14ac:dyDescent="0.25">
      <c r="A70" s="8">
        <v>45532.572916666664</v>
      </c>
      <c r="B70" s="9"/>
      <c r="C70" s="9"/>
      <c r="D70" s="9"/>
      <c r="E70" s="9">
        <v>1.06</v>
      </c>
      <c r="F70" s="9">
        <v>1.1599999999999999</v>
      </c>
      <c r="G70" s="10">
        <v>1.17</v>
      </c>
      <c r="H70" s="24"/>
      <c r="I70" s="9"/>
      <c r="J70" s="9"/>
      <c r="K70" s="9">
        <v>1.0370141342756181</v>
      </c>
      <c r="L70" s="9">
        <v>1.147887323943662</v>
      </c>
      <c r="M70" s="9">
        <v>1.1713663366336631</v>
      </c>
      <c r="N70" s="2"/>
      <c r="O70" s="8">
        <v>45532.572916666664</v>
      </c>
      <c r="P70" s="9">
        <v>0.75</v>
      </c>
      <c r="Q70" s="9"/>
      <c r="R70" s="9"/>
      <c r="S70" s="9"/>
      <c r="T70" s="9"/>
      <c r="U70" s="10">
        <v>1.4</v>
      </c>
      <c r="V70" s="24">
        <v>0.74240282685512371</v>
      </c>
      <c r="W70" s="9"/>
      <c r="X70" s="9"/>
      <c r="Y70" s="9"/>
      <c r="Z70" s="9"/>
      <c r="AA70" s="9">
        <v>1.4</v>
      </c>
    </row>
    <row r="71" spans="1:27" x14ac:dyDescent="0.25">
      <c r="A71" s="8">
        <v>45539.572916666664</v>
      </c>
      <c r="B71" s="9"/>
      <c r="C71" s="9"/>
      <c r="D71" s="9"/>
      <c r="E71" s="9">
        <v>1.05</v>
      </c>
      <c r="F71" s="9"/>
      <c r="G71" s="10">
        <v>1.18</v>
      </c>
      <c r="H71" s="24"/>
      <c r="I71" s="9"/>
      <c r="J71" s="9"/>
      <c r="K71" s="9">
        <v>1.046153846153846</v>
      </c>
      <c r="L71" s="9"/>
      <c r="M71" s="9">
        <v>1.1703703703703701</v>
      </c>
      <c r="N71" s="2"/>
      <c r="O71" s="8">
        <v>45539.572916666664</v>
      </c>
      <c r="P71" s="9">
        <v>0.75</v>
      </c>
      <c r="Q71" s="9"/>
      <c r="R71" s="9"/>
      <c r="S71" s="9">
        <v>1.33</v>
      </c>
      <c r="T71" s="9"/>
      <c r="U71" s="10"/>
      <c r="V71" s="24">
        <v>0.74078947368421055</v>
      </c>
      <c r="W71" s="9"/>
      <c r="X71" s="9"/>
      <c r="Y71" s="9">
        <v>1.3290129611166499</v>
      </c>
      <c r="Z71" s="9"/>
      <c r="AA71" s="9"/>
    </row>
    <row r="72" spans="1:27" x14ac:dyDescent="0.25">
      <c r="A72" s="8">
        <v>45546.572916666664</v>
      </c>
      <c r="B72" s="9"/>
      <c r="C72" s="9"/>
      <c r="D72" s="9"/>
      <c r="E72" s="9">
        <v>1.04</v>
      </c>
      <c r="F72" s="9">
        <v>1.1599999999999999</v>
      </c>
      <c r="G72" s="10">
        <v>1.18</v>
      </c>
      <c r="H72" s="24"/>
      <c r="I72" s="9"/>
      <c r="J72" s="9"/>
      <c r="K72" s="9">
        <v>1.0278153270250601</v>
      </c>
      <c r="L72" s="9">
        <v>1.1599999999999999</v>
      </c>
      <c r="M72" s="9">
        <v>1.18</v>
      </c>
      <c r="N72" s="2"/>
      <c r="O72" s="8">
        <v>45546.572916666664</v>
      </c>
      <c r="P72" s="9">
        <v>0.75</v>
      </c>
      <c r="Q72" s="9"/>
      <c r="R72" s="9"/>
      <c r="S72" s="9">
        <v>1.33</v>
      </c>
      <c r="T72" s="9"/>
      <c r="U72" s="10"/>
      <c r="V72" s="24">
        <v>0.74673507462686572</v>
      </c>
      <c r="W72" s="9"/>
      <c r="X72" s="9"/>
      <c r="Y72" s="9">
        <v>1.329971469329529</v>
      </c>
      <c r="Z72" s="9"/>
      <c r="AA72" s="9"/>
    </row>
    <row r="73" spans="1:27" x14ac:dyDescent="0.25">
      <c r="A73" s="8">
        <v>45553.572916666664</v>
      </c>
      <c r="B73" s="9"/>
      <c r="C73" s="9"/>
      <c r="D73" s="9"/>
      <c r="E73" s="9">
        <v>1.03</v>
      </c>
      <c r="F73" s="9">
        <v>1.1599999999999999</v>
      </c>
      <c r="G73" s="10"/>
      <c r="H73" s="24"/>
      <c r="I73" s="9"/>
      <c r="J73" s="9"/>
      <c r="K73" s="9">
        <v>1.013053892215569</v>
      </c>
      <c r="L73" s="9">
        <v>1.1531914893617019</v>
      </c>
      <c r="M73" s="9"/>
      <c r="N73" s="2"/>
      <c r="O73" s="8">
        <v>45553.572916666664</v>
      </c>
      <c r="P73" s="9">
        <v>0.75</v>
      </c>
      <c r="Q73" s="9"/>
      <c r="R73" s="9"/>
      <c r="S73" s="9"/>
      <c r="T73" s="9">
        <v>1.38</v>
      </c>
      <c r="U73" s="10">
        <v>1.4</v>
      </c>
      <c r="V73" s="24">
        <v>0.73849693251533743</v>
      </c>
      <c r="W73" s="9"/>
      <c r="X73" s="9"/>
      <c r="Y73" s="9"/>
      <c r="Z73" s="9">
        <v>1.38</v>
      </c>
      <c r="AA73" s="9">
        <v>1.4</v>
      </c>
    </row>
    <row r="74" spans="1:27" x14ac:dyDescent="0.25">
      <c r="A74" s="8">
        <v>45560.572916666664</v>
      </c>
      <c r="B74" s="9"/>
      <c r="C74" s="9"/>
      <c r="D74" s="9"/>
      <c r="E74" s="9">
        <v>1.03</v>
      </c>
      <c r="F74" s="9">
        <v>1.1599999999999999</v>
      </c>
      <c r="G74" s="10">
        <v>1.18</v>
      </c>
      <c r="H74" s="24"/>
      <c r="I74" s="9"/>
      <c r="J74" s="9"/>
      <c r="K74" s="9">
        <v>1.02</v>
      </c>
      <c r="L74" s="9">
        <v>1.1599999999999999</v>
      </c>
      <c r="M74" s="9">
        <v>1.17015873015873</v>
      </c>
      <c r="N74" s="2"/>
      <c r="O74" s="8">
        <v>45560.572916666664</v>
      </c>
      <c r="P74" s="9">
        <v>0.75</v>
      </c>
      <c r="Q74" s="9"/>
      <c r="R74" s="9"/>
      <c r="S74" s="9"/>
      <c r="T74" s="9"/>
      <c r="U74" s="10"/>
      <c r="V74" s="24">
        <v>0.74285714285714288</v>
      </c>
      <c r="W74" s="9"/>
      <c r="X74" s="9"/>
      <c r="Y74" s="9"/>
      <c r="Z74" s="9">
        <v>1.37</v>
      </c>
      <c r="AA74" s="9"/>
    </row>
    <row r="75" spans="1:27" x14ac:dyDescent="0.25">
      <c r="A75" s="8">
        <v>45574.572916666664</v>
      </c>
      <c r="B75" s="9"/>
      <c r="C75" s="9"/>
      <c r="D75" s="9"/>
      <c r="E75" s="9">
        <v>1.02</v>
      </c>
      <c r="F75" s="9">
        <v>1.1599999999999999</v>
      </c>
      <c r="G75" s="10">
        <v>1.18</v>
      </c>
      <c r="H75" s="24"/>
      <c r="I75" s="9"/>
      <c r="J75" s="9"/>
      <c r="K75" s="9">
        <v>1.023036865597619</v>
      </c>
      <c r="L75" s="9">
        <v>1.0944272445820431</v>
      </c>
      <c r="M75" s="9">
        <v>1.18</v>
      </c>
      <c r="N75" s="2"/>
      <c r="O75" s="8">
        <v>45574.572916666664</v>
      </c>
      <c r="P75" s="9">
        <v>0.75</v>
      </c>
      <c r="Q75" s="9"/>
      <c r="R75" s="9"/>
      <c r="S75" s="9"/>
      <c r="T75" s="9">
        <v>0.5</v>
      </c>
      <c r="U75" s="10"/>
      <c r="V75" s="24">
        <v>0.75</v>
      </c>
      <c r="W75" s="9"/>
      <c r="X75" s="9"/>
      <c r="Y75" s="9">
        <v>1.3236355106083511</v>
      </c>
      <c r="Z75" s="9">
        <v>0.5</v>
      </c>
      <c r="AA75" s="9"/>
    </row>
    <row r="76" spans="1:27" x14ac:dyDescent="0.25">
      <c r="A76" s="8">
        <v>45581.572916666664</v>
      </c>
      <c r="B76" s="9"/>
      <c r="C76" s="9"/>
      <c r="D76" s="9"/>
      <c r="E76" s="9">
        <v>1.1000000000000001</v>
      </c>
      <c r="F76" s="9">
        <v>1.1599999999999999</v>
      </c>
      <c r="G76" s="10"/>
      <c r="H76" s="24"/>
      <c r="I76" s="9"/>
      <c r="J76" s="9"/>
      <c r="K76" s="9">
        <v>1.023844311377246</v>
      </c>
      <c r="L76" s="9">
        <v>1.1599999999999999</v>
      </c>
      <c r="M76" s="9"/>
      <c r="N76" s="2"/>
      <c r="O76" s="8">
        <v>45581.572916666664</v>
      </c>
      <c r="P76" s="9">
        <v>0.75</v>
      </c>
      <c r="Q76" s="9"/>
      <c r="R76" s="9"/>
      <c r="S76" s="9">
        <v>1.33</v>
      </c>
      <c r="T76" s="9"/>
      <c r="U76" s="10"/>
      <c r="V76" s="24">
        <v>0.74378881987577639</v>
      </c>
      <c r="W76" s="9"/>
      <c r="X76" s="9"/>
      <c r="Y76" s="9">
        <v>1.33</v>
      </c>
      <c r="Z76" s="9"/>
      <c r="AA76" s="9"/>
    </row>
    <row r="77" spans="1:27" x14ac:dyDescent="0.25">
      <c r="A77" s="8">
        <v>45588.572916666664</v>
      </c>
      <c r="B77" s="9"/>
      <c r="C77" s="9"/>
      <c r="D77" s="9"/>
      <c r="E77" s="9">
        <v>1.0900000000000001</v>
      </c>
      <c r="F77" s="9">
        <v>1.1599999999999999</v>
      </c>
      <c r="G77" s="10">
        <v>1.18</v>
      </c>
      <c r="H77" s="24"/>
      <c r="I77" s="9"/>
      <c r="J77" s="9"/>
      <c r="K77" s="9">
        <v>1.027132754902452</v>
      </c>
      <c r="L77" s="9">
        <v>1.1599999999999999</v>
      </c>
      <c r="M77" s="9">
        <v>1.18</v>
      </c>
      <c r="N77" s="2"/>
      <c r="O77" s="8">
        <v>45588.572916666664</v>
      </c>
      <c r="P77" s="9">
        <v>0.75</v>
      </c>
      <c r="Q77" s="9"/>
      <c r="R77" s="9"/>
      <c r="S77" s="9">
        <v>1.33</v>
      </c>
      <c r="T77" s="9"/>
      <c r="U77" s="10">
        <v>1.4</v>
      </c>
      <c r="V77" s="24">
        <v>0.74514563106796117</v>
      </c>
      <c r="W77" s="9"/>
      <c r="X77" s="9"/>
      <c r="Y77" s="9">
        <v>1.3100671140939599</v>
      </c>
      <c r="Z77" s="9"/>
      <c r="AA77" s="9">
        <v>1.4</v>
      </c>
    </row>
    <row r="78" spans="1:27" x14ac:dyDescent="0.25">
      <c r="A78" s="8">
        <v>45595.572916666664</v>
      </c>
      <c r="B78" s="9"/>
      <c r="C78" s="9"/>
      <c r="D78" s="9"/>
      <c r="E78" s="9">
        <v>1.08</v>
      </c>
      <c r="F78" s="9"/>
      <c r="G78" s="10">
        <v>1.18</v>
      </c>
      <c r="H78" s="24"/>
      <c r="I78" s="9"/>
      <c r="J78" s="9"/>
      <c r="K78" s="9">
        <v>0.99766776677667757</v>
      </c>
      <c r="L78" s="9"/>
      <c r="M78" s="9">
        <v>1.1725000000000001</v>
      </c>
      <c r="N78" s="2"/>
      <c r="O78" s="8">
        <v>45595.572916666664</v>
      </c>
      <c r="P78" s="9">
        <v>0.75</v>
      </c>
      <c r="Q78" s="9"/>
      <c r="R78" s="9"/>
      <c r="S78" s="9">
        <v>1.1000000000000001</v>
      </c>
      <c r="T78" s="9"/>
      <c r="U78" s="10"/>
      <c r="V78" s="24">
        <v>0.71923076923076923</v>
      </c>
      <c r="W78" s="9"/>
      <c r="X78" s="9"/>
      <c r="Y78" s="9">
        <v>0.65</v>
      </c>
      <c r="Z78" s="9"/>
      <c r="AA78" s="9"/>
    </row>
    <row r="79" spans="1:27" x14ac:dyDescent="0.25">
      <c r="A79" s="8">
        <v>45602</v>
      </c>
      <c r="B79" s="9"/>
      <c r="C79" s="9"/>
      <c r="D79" s="9"/>
      <c r="E79" s="9">
        <v>1.07</v>
      </c>
      <c r="F79" s="9">
        <v>0.8</v>
      </c>
      <c r="G79" s="10">
        <v>1.18</v>
      </c>
      <c r="H79" s="24"/>
      <c r="I79" s="9"/>
      <c r="J79" s="9"/>
      <c r="K79" s="9">
        <v>1.008977236293684</v>
      </c>
      <c r="L79" s="9">
        <v>0.8</v>
      </c>
      <c r="M79" s="9">
        <v>1.177766990291262</v>
      </c>
      <c r="N79" s="2"/>
      <c r="O79" s="8">
        <v>45602</v>
      </c>
      <c r="P79" s="9">
        <v>0.75</v>
      </c>
      <c r="Q79" s="9"/>
      <c r="R79" s="9"/>
      <c r="S79" s="9">
        <v>0.75</v>
      </c>
      <c r="T79" s="9">
        <v>1</v>
      </c>
      <c r="U79" s="10"/>
      <c r="V79" s="24">
        <v>0.7199738903394256</v>
      </c>
      <c r="W79" s="9"/>
      <c r="X79" s="9"/>
      <c r="Y79" s="9">
        <v>0.75</v>
      </c>
      <c r="Z79" s="9">
        <v>1</v>
      </c>
      <c r="AA79" s="9"/>
    </row>
    <row r="80" spans="1:27" x14ac:dyDescent="0.25">
      <c r="A80" s="8">
        <v>45616</v>
      </c>
      <c r="B80" s="9"/>
      <c r="C80" s="9"/>
      <c r="D80" s="9"/>
      <c r="E80" s="9">
        <v>1.03</v>
      </c>
      <c r="F80" s="9">
        <v>1.1599999999999999</v>
      </c>
      <c r="G80" s="10">
        <v>1.18</v>
      </c>
      <c r="H80" s="24"/>
      <c r="I80" s="9"/>
      <c r="J80" s="9"/>
      <c r="K80" s="9">
        <v>0.93246323529411768</v>
      </c>
      <c r="L80" s="9">
        <v>1.1599999999999999</v>
      </c>
      <c r="M80" s="9">
        <v>1.18</v>
      </c>
      <c r="N80" s="2"/>
      <c r="O80" s="8">
        <v>45616</v>
      </c>
      <c r="P80" s="9">
        <v>0.75</v>
      </c>
      <c r="Q80" s="9"/>
      <c r="R80" s="9"/>
      <c r="S80" s="9">
        <v>1.33</v>
      </c>
      <c r="T80" s="9"/>
      <c r="U80" s="10"/>
      <c r="V80" s="24">
        <v>0.73996913580246915</v>
      </c>
      <c r="W80" s="9"/>
      <c r="X80" s="9"/>
      <c r="Y80" s="9">
        <v>1.3074145402022199</v>
      </c>
      <c r="Z80" s="9"/>
      <c r="AA80" s="9"/>
    </row>
    <row r="81" spans="1:27" x14ac:dyDescent="0.25">
      <c r="A81" s="8">
        <v>45623</v>
      </c>
      <c r="B81" s="9"/>
      <c r="C81" s="9"/>
      <c r="D81" s="9"/>
      <c r="E81" s="9">
        <v>1.02</v>
      </c>
      <c r="F81" s="9">
        <v>1.1499999999999999</v>
      </c>
      <c r="G81" s="10">
        <v>1.18</v>
      </c>
      <c r="H81" s="24"/>
      <c r="I81" s="9"/>
      <c r="J81" s="9"/>
      <c r="K81" s="9">
        <v>1.0029940119760481</v>
      </c>
      <c r="L81" s="9">
        <v>1.150637636080871</v>
      </c>
      <c r="M81" s="9">
        <v>1.1111111111111109</v>
      </c>
      <c r="N81" s="2"/>
      <c r="O81" s="8">
        <v>45623</v>
      </c>
      <c r="P81" s="9">
        <v>0.75</v>
      </c>
      <c r="Q81" s="9"/>
      <c r="R81" s="9"/>
      <c r="S81" s="9">
        <v>1.33</v>
      </c>
      <c r="T81" s="9"/>
      <c r="U81" s="10"/>
      <c r="V81" s="24">
        <v>0.75</v>
      </c>
      <c r="W81" s="9"/>
      <c r="X81" s="9"/>
      <c r="Y81" s="9">
        <v>1.33</v>
      </c>
      <c r="Z81" s="9"/>
      <c r="AA81" s="9"/>
    </row>
    <row r="82" spans="1:27" x14ac:dyDescent="0.25">
      <c r="A82" s="8">
        <v>45630</v>
      </c>
      <c r="B82" s="9"/>
      <c r="C82" s="9"/>
      <c r="D82" s="9"/>
      <c r="E82" s="9">
        <v>1.01</v>
      </c>
      <c r="F82" s="9">
        <v>1.1599999999999999</v>
      </c>
      <c r="G82" s="10">
        <v>1.18</v>
      </c>
      <c r="H82" s="24"/>
      <c r="I82" s="9"/>
      <c r="J82" s="9"/>
      <c r="K82" s="9">
        <v>1.0438461538461541</v>
      </c>
      <c r="L82" s="9">
        <v>1.155243757431629</v>
      </c>
      <c r="M82" s="9">
        <v>1.18</v>
      </c>
      <c r="N82" s="2"/>
      <c r="O82" s="8">
        <v>45630</v>
      </c>
      <c r="P82" s="9">
        <v>0.75</v>
      </c>
      <c r="Q82" s="9"/>
      <c r="R82" s="9"/>
      <c r="S82" s="9">
        <v>1.33</v>
      </c>
      <c r="T82" s="9"/>
      <c r="U82" s="10"/>
      <c r="V82" s="24">
        <v>0.99628252788104088</v>
      </c>
      <c r="W82" s="9"/>
      <c r="X82" s="9"/>
      <c r="Y82" s="9">
        <v>1.327524752475248</v>
      </c>
      <c r="Z82" s="9"/>
      <c r="AA82" s="9"/>
    </row>
    <row r="83" spans="1:27" x14ac:dyDescent="0.25">
      <c r="A83" s="8">
        <v>45637</v>
      </c>
      <c r="B83" s="9"/>
      <c r="C83" s="9"/>
      <c r="D83" s="9"/>
      <c r="E83" s="9">
        <v>0.99</v>
      </c>
      <c r="F83" s="9">
        <v>1.66</v>
      </c>
      <c r="G83" s="10">
        <v>1.18</v>
      </c>
      <c r="H83" s="24"/>
      <c r="I83" s="9"/>
      <c r="J83" s="9"/>
      <c r="K83" s="9">
        <v>0.99463578309340828</v>
      </c>
      <c r="L83" s="9">
        <v>1.1380745880312231</v>
      </c>
      <c r="M83" s="9">
        <v>1.18</v>
      </c>
      <c r="N83" s="2"/>
      <c r="O83" s="8">
        <v>45637</v>
      </c>
      <c r="P83" s="9">
        <v>0.75</v>
      </c>
      <c r="Q83" s="9"/>
      <c r="R83" s="9"/>
      <c r="S83" s="9">
        <v>1.33</v>
      </c>
      <c r="T83" s="9"/>
      <c r="U83" s="10"/>
      <c r="V83" s="24">
        <v>1</v>
      </c>
      <c r="W83" s="9"/>
      <c r="X83" s="9"/>
      <c r="Y83" s="9">
        <v>1.33</v>
      </c>
      <c r="Z83" s="9"/>
      <c r="AA83" s="9"/>
    </row>
    <row r="84" spans="1:27" ht="15.75" customHeight="1" x14ac:dyDescent="0.25">
      <c r="A84" s="8">
        <v>45644</v>
      </c>
      <c r="B84" s="9"/>
      <c r="C84" s="9"/>
      <c r="D84" s="9"/>
      <c r="E84" s="9">
        <v>1</v>
      </c>
      <c r="F84" s="9">
        <v>1.1599999999999999</v>
      </c>
      <c r="G84" s="10">
        <v>1.18</v>
      </c>
      <c r="H84" s="24"/>
      <c r="I84" s="9"/>
      <c r="J84" s="9"/>
      <c r="K84" s="9">
        <v>0.97613462519122896</v>
      </c>
      <c r="L84" s="9">
        <v>1.1599999999999999</v>
      </c>
      <c r="M84" s="9">
        <v>1.18</v>
      </c>
      <c r="N84" s="2"/>
      <c r="O84" s="8">
        <v>45644</v>
      </c>
      <c r="P84" s="9">
        <v>1</v>
      </c>
      <c r="Q84" s="9"/>
      <c r="R84" s="9"/>
      <c r="S84" s="9">
        <v>1.33</v>
      </c>
      <c r="T84" s="9"/>
      <c r="U84" s="10"/>
      <c r="V84" s="24">
        <v>1</v>
      </c>
      <c r="W84" s="9"/>
      <c r="X84" s="9"/>
      <c r="Y84" s="9">
        <v>1</v>
      </c>
      <c r="Z84" s="9"/>
      <c r="AA84" s="9"/>
    </row>
    <row r="85" spans="1:27" x14ac:dyDescent="0.25">
      <c r="A85" s="8">
        <v>45651</v>
      </c>
      <c r="B85" s="9"/>
      <c r="C85" s="9"/>
      <c r="D85" s="9"/>
      <c r="E85" s="9">
        <v>1</v>
      </c>
      <c r="F85" s="9">
        <v>1.1599999999999999</v>
      </c>
      <c r="G85" s="10">
        <v>1</v>
      </c>
      <c r="H85" s="24"/>
      <c r="I85" s="9"/>
      <c r="J85" s="9"/>
      <c r="K85" s="9">
        <v>0.99627791563275436</v>
      </c>
      <c r="L85" s="9">
        <v>1.1519999999999999</v>
      </c>
      <c r="M85" s="9">
        <v>1</v>
      </c>
      <c r="N85" s="2"/>
      <c r="O85" s="8">
        <v>45651</v>
      </c>
      <c r="P85" s="9">
        <v>1</v>
      </c>
      <c r="Q85" s="9"/>
      <c r="R85" s="9"/>
      <c r="S85" s="9">
        <v>1</v>
      </c>
      <c r="T85" s="9">
        <v>1.38</v>
      </c>
      <c r="U85" s="10"/>
      <c r="V85" s="24">
        <v>0.74538745387453875</v>
      </c>
      <c r="W85" s="9"/>
      <c r="X85" s="9"/>
      <c r="Y85" s="9">
        <v>1.33</v>
      </c>
      <c r="Z85" s="9">
        <v>1.38</v>
      </c>
      <c r="AA85" s="9"/>
    </row>
    <row r="86" spans="1:27" x14ac:dyDescent="0.25">
      <c r="A86" s="8">
        <v>45657</v>
      </c>
      <c r="B86" s="9"/>
      <c r="C86" s="9"/>
      <c r="D86" s="9"/>
      <c r="E86" s="9">
        <v>0.99</v>
      </c>
      <c r="F86" s="9">
        <v>1.1499999999999999</v>
      </c>
      <c r="G86" s="10">
        <v>1.18</v>
      </c>
      <c r="H86" s="24"/>
      <c r="I86" s="9"/>
      <c r="J86" s="9"/>
      <c r="K86" s="9">
        <v>0.98599999999999999</v>
      </c>
      <c r="L86" s="9">
        <v>1.1499999999999999</v>
      </c>
      <c r="M86" s="9">
        <v>1.18</v>
      </c>
      <c r="O86" s="8">
        <v>45657</v>
      </c>
      <c r="P86" s="9">
        <v>1</v>
      </c>
      <c r="Q86" s="9"/>
      <c r="R86" s="9"/>
      <c r="S86" s="9"/>
      <c r="T86" s="9"/>
      <c r="U86" s="10"/>
      <c r="V86" s="24">
        <v>1</v>
      </c>
      <c r="W86" s="9"/>
      <c r="X86" s="9"/>
      <c r="Y86" s="9"/>
      <c r="Z86" s="9"/>
      <c r="AA86" s="9"/>
    </row>
    <row r="87" spans="1:27" x14ac:dyDescent="0.25">
      <c r="A87" s="8">
        <v>45665</v>
      </c>
      <c r="B87" s="9"/>
      <c r="C87" s="9"/>
      <c r="D87" s="9"/>
      <c r="E87" s="9">
        <v>0.99</v>
      </c>
      <c r="F87" s="9">
        <v>1.1399999999999999</v>
      </c>
      <c r="G87" s="10">
        <v>1.17</v>
      </c>
      <c r="H87" s="24"/>
      <c r="I87" s="9"/>
      <c r="J87" s="9"/>
      <c r="K87" s="9">
        <v>0.98068854845357212</v>
      </c>
      <c r="L87" s="9">
        <v>1.1478655767484101</v>
      </c>
      <c r="M87" s="9">
        <v>1.17</v>
      </c>
      <c r="O87" s="8">
        <v>45665</v>
      </c>
      <c r="P87" s="9">
        <v>1</v>
      </c>
      <c r="Q87" s="9"/>
      <c r="R87" s="9"/>
      <c r="S87" s="9">
        <v>1.33</v>
      </c>
      <c r="T87" s="9">
        <v>1.38</v>
      </c>
      <c r="U87" s="10"/>
      <c r="V87" s="24">
        <v>0.99116997792494477</v>
      </c>
      <c r="W87" s="9"/>
      <c r="X87" s="9"/>
      <c r="Y87" s="9">
        <v>1.3146177145479581</v>
      </c>
      <c r="Z87" s="9">
        <v>1.336363636363636</v>
      </c>
      <c r="AA87" s="9"/>
    </row>
    <row r="88" spans="1:27" x14ac:dyDescent="0.25">
      <c r="A88" s="8">
        <v>45672</v>
      </c>
      <c r="B88" s="9"/>
      <c r="C88" s="9"/>
      <c r="D88" s="9"/>
      <c r="E88" s="9">
        <v>0.96</v>
      </c>
      <c r="F88" s="9">
        <v>1.1299999999999999</v>
      </c>
      <c r="G88" s="10">
        <v>1.17</v>
      </c>
      <c r="H88" s="24"/>
      <c r="I88" s="9"/>
      <c r="J88" s="9"/>
      <c r="K88" s="9">
        <v>0.93254169243875962</v>
      </c>
      <c r="L88" s="9">
        <v>1.133782771535581</v>
      </c>
      <c r="M88" s="9">
        <v>1.17</v>
      </c>
      <c r="O88" s="8">
        <v>45672</v>
      </c>
      <c r="P88" s="9">
        <v>1</v>
      </c>
      <c r="Q88" s="9"/>
      <c r="R88" s="9"/>
      <c r="S88" s="9">
        <v>1.33</v>
      </c>
      <c r="T88" s="9">
        <v>1.38</v>
      </c>
      <c r="U88" s="10"/>
      <c r="V88" s="24">
        <v>0.9884615384615385</v>
      </c>
      <c r="W88" s="9"/>
      <c r="X88" s="9"/>
      <c r="Y88" s="9">
        <v>1.3246913580246911</v>
      </c>
      <c r="Z88" s="9">
        <v>1.38</v>
      </c>
      <c r="AA88" s="9"/>
    </row>
    <row r="89" spans="1:27" x14ac:dyDescent="0.25">
      <c r="A89" s="8">
        <v>45679</v>
      </c>
      <c r="B89" s="9"/>
      <c r="C89" s="9"/>
      <c r="D89" s="9"/>
      <c r="E89" s="9">
        <v>0.96</v>
      </c>
      <c r="F89" s="9">
        <v>1.1499999999999999</v>
      </c>
      <c r="G89" s="10">
        <v>1.18</v>
      </c>
      <c r="H89" s="24"/>
      <c r="I89" s="9"/>
      <c r="J89" s="9"/>
      <c r="K89" s="9">
        <v>0.95309082876182771</v>
      </c>
      <c r="L89" s="9">
        <v>1.1333333333333331</v>
      </c>
      <c r="M89" s="9">
        <v>1.162591792656587</v>
      </c>
      <c r="O89" s="8">
        <v>45679</v>
      </c>
      <c r="P89" s="9">
        <v>1</v>
      </c>
      <c r="Q89" s="9"/>
      <c r="R89" s="9"/>
      <c r="S89" s="9">
        <v>1.33</v>
      </c>
      <c r="T89" s="9">
        <v>1.38</v>
      </c>
      <c r="U89" s="10"/>
      <c r="V89" s="24">
        <v>0.98980582524271843</v>
      </c>
      <c r="W89" s="9"/>
      <c r="X89" s="9"/>
      <c r="Y89" s="9">
        <v>1.3201581027667979</v>
      </c>
      <c r="Z89" s="9">
        <v>0.98</v>
      </c>
      <c r="AA89" s="9"/>
    </row>
    <row r="90" spans="1:27" x14ac:dyDescent="0.25">
      <c r="A90" s="8">
        <v>45686</v>
      </c>
      <c r="B90" s="9"/>
      <c r="C90" s="9"/>
      <c r="D90" s="9"/>
      <c r="E90" s="9">
        <v>0.89</v>
      </c>
      <c r="F90" s="9">
        <v>0.99</v>
      </c>
      <c r="G90" s="10">
        <v>1.05</v>
      </c>
      <c r="H90" s="24"/>
      <c r="I90" s="9"/>
      <c r="J90" s="9"/>
      <c r="K90" s="9">
        <v>0.8242389778831728</v>
      </c>
      <c r="L90" s="9">
        <v>0.99285714285714288</v>
      </c>
      <c r="M90" s="9">
        <v>1.05</v>
      </c>
      <c r="O90" s="8">
        <v>45686</v>
      </c>
      <c r="P90" s="9">
        <v>1</v>
      </c>
      <c r="Q90" s="9"/>
      <c r="R90" s="9"/>
      <c r="S90" s="9">
        <v>1</v>
      </c>
      <c r="T90" s="9"/>
      <c r="U90" s="10"/>
      <c r="V90" s="24">
        <v>0.97499999999999998</v>
      </c>
      <c r="W90" s="9"/>
      <c r="X90" s="9"/>
      <c r="Y90" s="9">
        <v>0.59918032786885245</v>
      </c>
      <c r="Z90" s="9"/>
      <c r="AA90" s="9"/>
    </row>
    <row r="91" spans="1:27" x14ac:dyDescent="0.25">
      <c r="A91" s="8">
        <v>45693</v>
      </c>
      <c r="B91" s="9"/>
      <c r="C91" s="9"/>
      <c r="D91" s="9"/>
      <c r="E91" s="9">
        <v>0.89</v>
      </c>
      <c r="F91" s="9">
        <v>0.99</v>
      </c>
      <c r="G91" s="10">
        <v>1.05</v>
      </c>
      <c r="H91" s="24"/>
      <c r="I91" s="9"/>
      <c r="J91" s="9"/>
      <c r="K91" s="9">
        <v>0.86526861057732474</v>
      </c>
      <c r="L91" s="9">
        <v>0.99</v>
      </c>
      <c r="M91" s="9">
        <v>1.048959537572254</v>
      </c>
      <c r="O91" s="8">
        <v>45693</v>
      </c>
      <c r="P91" s="9">
        <v>1</v>
      </c>
      <c r="Q91" s="9"/>
      <c r="R91" s="9"/>
      <c r="S91" s="9">
        <v>1.1499999999999999</v>
      </c>
      <c r="T91" s="9">
        <v>1.25</v>
      </c>
      <c r="U91" s="10"/>
      <c r="V91" s="24">
        <v>0.9898119122257053</v>
      </c>
      <c r="W91" s="9"/>
      <c r="X91" s="9"/>
      <c r="Y91" s="9">
        <v>1.1499999999999999</v>
      </c>
      <c r="Z91" s="9">
        <v>1.25</v>
      </c>
      <c r="AA91" s="9"/>
    </row>
    <row r="92" spans="1:27" x14ac:dyDescent="0.25">
      <c r="A92" s="8">
        <v>45700</v>
      </c>
      <c r="B92" s="9"/>
      <c r="C92" s="9"/>
      <c r="D92" s="9"/>
      <c r="E92" s="9">
        <v>0.85</v>
      </c>
      <c r="F92" s="9">
        <v>0.99</v>
      </c>
      <c r="G92" s="10">
        <v>1.05</v>
      </c>
      <c r="H92" s="24"/>
      <c r="I92" s="9"/>
      <c r="J92" s="9"/>
      <c r="K92" s="9">
        <v>0.84151724137931039</v>
      </c>
      <c r="L92" s="9">
        <v>0.97750000000000004</v>
      </c>
      <c r="M92" s="9">
        <v>1.05</v>
      </c>
      <c r="O92" s="8">
        <v>45700</v>
      </c>
      <c r="P92" s="9">
        <v>1</v>
      </c>
      <c r="Q92" s="9"/>
      <c r="R92" s="9"/>
      <c r="S92" s="9">
        <v>1.1499999999999999</v>
      </c>
      <c r="T92" s="9">
        <v>1.25</v>
      </c>
      <c r="U92" s="10"/>
      <c r="V92" s="24">
        <v>0.98639162561576355</v>
      </c>
      <c r="W92" s="9"/>
      <c r="X92" s="9"/>
      <c r="Y92" s="9">
        <v>1.1499999999999999</v>
      </c>
      <c r="Z92" s="9">
        <v>1.25</v>
      </c>
      <c r="AA92" s="9"/>
    </row>
    <row r="93" spans="1:27" x14ac:dyDescent="0.25">
      <c r="A93" s="8">
        <v>45707</v>
      </c>
      <c r="B93" s="9"/>
      <c r="C93" s="9"/>
      <c r="D93" s="9"/>
      <c r="E93" s="9">
        <v>0.8</v>
      </c>
      <c r="F93" s="9">
        <v>0.99</v>
      </c>
      <c r="G93" s="10">
        <v>1.05</v>
      </c>
      <c r="H93" s="24"/>
      <c r="I93" s="9"/>
      <c r="J93" s="9"/>
      <c r="K93" s="9">
        <v>0.74035369774919613</v>
      </c>
      <c r="L93" s="9">
        <v>0.99</v>
      </c>
      <c r="M93" s="9">
        <v>1.0458139534883719</v>
      </c>
      <c r="O93" s="8">
        <v>45707</v>
      </c>
      <c r="P93" s="9">
        <v>1</v>
      </c>
      <c r="Q93" s="9"/>
      <c r="R93" s="9"/>
      <c r="S93" s="9">
        <v>1.1499999999999999</v>
      </c>
      <c r="T93" s="9">
        <v>1.3</v>
      </c>
      <c r="U93" s="10"/>
      <c r="V93" s="24">
        <v>0.9796111111111111</v>
      </c>
      <c r="W93" s="9"/>
      <c r="X93" s="9"/>
      <c r="Y93" s="9">
        <v>1.1090942094754039</v>
      </c>
      <c r="Z93" s="9">
        <v>1.3</v>
      </c>
      <c r="AA93" s="9"/>
    </row>
    <row r="94" spans="1:27" x14ac:dyDescent="0.25">
      <c r="A94" s="8">
        <v>45714</v>
      </c>
      <c r="B94" s="9"/>
      <c r="C94" s="9"/>
      <c r="D94" s="9"/>
      <c r="E94" s="9">
        <v>0.76</v>
      </c>
      <c r="F94" s="9">
        <v>0.99</v>
      </c>
      <c r="G94" s="10">
        <v>1.05</v>
      </c>
      <c r="H94" s="24"/>
      <c r="I94" s="9"/>
      <c r="J94" s="9"/>
      <c r="K94" s="9">
        <v>0.77554833468724615</v>
      </c>
      <c r="L94" s="9">
        <v>0.99</v>
      </c>
      <c r="M94" s="9">
        <v>1.04</v>
      </c>
      <c r="O94" s="8">
        <v>45714</v>
      </c>
      <c r="P94" s="9">
        <v>1</v>
      </c>
      <c r="Q94" s="9"/>
      <c r="R94" s="9"/>
      <c r="S94" s="9">
        <v>1.1499999999999999</v>
      </c>
      <c r="T94" s="9"/>
      <c r="U94" s="10"/>
      <c r="V94" s="24">
        <v>0.9821428571428571</v>
      </c>
      <c r="W94" s="9"/>
      <c r="X94" s="9"/>
      <c r="Y94" s="9">
        <v>1.1499999999999999</v>
      </c>
      <c r="Z94" s="9"/>
      <c r="AA94" s="9"/>
    </row>
    <row r="95" spans="1:27" x14ac:dyDescent="0.25">
      <c r="A95" s="8">
        <v>45721</v>
      </c>
      <c r="B95" s="9"/>
      <c r="C95" s="9"/>
      <c r="D95" s="9"/>
      <c r="E95" s="9">
        <v>0.76</v>
      </c>
      <c r="F95" s="9">
        <v>1</v>
      </c>
      <c r="G95" s="10">
        <v>1.05</v>
      </c>
      <c r="H95" s="24"/>
      <c r="I95" s="9"/>
      <c r="J95" s="9"/>
      <c r="K95" s="9">
        <v>0.73347826086956525</v>
      </c>
      <c r="L95" s="9">
        <v>0.99673202614379086</v>
      </c>
      <c r="M95" s="9">
        <v>1.0476190476190479</v>
      </c>
      <c r="O95" s="8">
        <v>45721</v>
      </c>
      <c r="P95" s="9">
        <v>1</v>
      </c>
      <c r="Q95" s="9"/>
      <c r="R95" s="9"/>
      <c r="S95" s="9"/>
      <c r="T95" s="9">
        <v>1.3</v>
      </c>
      <c r="U95" s="10"/>
      <c r="V95" s="24">
        <v>0.97486800422386488</v>
      </c>
      <c r="W95" s="9"/>
      <c r="X95" s="9"/>
      <c r="Y95" s="9"/>
      <c r="Z95" s="9">
        <v>1.3</v>
      </c>
      <c r="AA95" s="9"/>
    </row>
    <row r="96" spans="1:27" x14ac:dyDescent="0.25">
      <c r="A96" s="8">
        <v>45728</v>
      </c>
      <c r="B96" s="9"/>
      <c r="C96" s="9"/>
      <c r="D96" s="9"/>
      <c r="E96" s="9">
        <v>0.72</v>
      </c>
      <c r="F96" s="9">
        <v>0.99</v>
      </c>
      <c r="G96" s="10">
        <v>1.05</v>
      </c>
      <c r="H96" s="24"/>
      <c r="I96" s="9"/>
      <c r="J96" s="9"/>
      <c r="K96" s="9">
        <v>0.71321657279530903</v>
      </c>
      <c r="L96" s="9">
        <v>0.99001312335958003</v>
      </c>
      <c r="M96" s="9">
        <v>1.0269841269841271</v>
      </c>
      <c r="O96" s="8">
        <v>45728</v>
      </c>
      <c r="P96" s="9">
        <v>1</v>
      </c>
      <c r="Q96" s="9"/>
      <c r="R96" s="9"/>
      <c r="S96" s="9">
        <v>1.1499999999999999</v>
      </c>
      <c r="T96" s="9">
        <v>1.3</v>
      </c>
      <c r="U96" s="10"/>
      <c r="V96" s="24">
        <v>0.9438311688311688</v>
      </c>
      <c r="W96" s="9"/>
      <c r="X96" s="9"/>
      <c r="Y96" s="9">
        <v>1.144554455445544</v>
      </c>
      <c r="Z96" s="9">
        <v>1.3</v>
      </c>
      <c r="AA96" s="9"/>
    </row>
    <row r="97" spans="1:27" x14ac:dyDescent="0.25">
      <c r="A97" s="8">
        <v>45735</v>
      </c>
      <c r="B97" s="9"/>
      <c r="C97" s="9"/>
      <c r="D97" s="9"/>
      <c r="E97" s="9">
        <v>0.7</v>
      </c>
      <c r="F97" s="9">
        <v>0.99</v>
      </c>
      <c r="G97" s="10">
        <v>1.05</v>
      </c>
      <c r="H97" s="24"/>
      <c r="I97" s="9"/>
      <c r="J97" s="9"/>
      <c r="K97" s="9">
        <v>0.71218318817888249</v>
      </c>
      <c r="L97" s="9">
        <v>0.99</v>
      </c>
      <c r="M97" s="9">
        <v>1.0423076923076919</v>
      </c>
      <c r="O97" s="8">
        <v>45735</v>
      </c>
      <c r="P97" s="9">
        <v>1</v>
      </c>
      <c r="Q97" s="9"/>
      <c r="R97" s="9"/>
      <c r="S97" s="9">
        <v>1.1499999999999999</v>
      </c>
      <c r="T97" s="9"/>
      <c r="U97" s="10"/>
      <c r="V97" s="24">
        <v>0.96857142857142897</v>
      </c>
      <c r="W97" s="9"/>
      <c r="X97" s="9"/>
      <c r="Y97" s="9">
        <v>0.9375</v>
      </c>
      <c r="Z97" s="9"/>
      <c r="AA97" s="9"/>
    </row>
    <row r="98" spans="1:27" x14ac:dyDescent="0.25">
      <c r="A98" s="8">
        <v>45742</v>
      </c>
      <c r="B98" s="9"/>
      <c r="C98" s="9"/>
      <c r="D98" s="9"/>
      <c r="E98" s="9">
        <v>0.7</v>
      </c>
      <c r="F98" s="9">
        <v>0.99</v>
      </c>
      <c r="G98" s="10">
        <v>1.05</v>
      </c>
      <c r="H98" s="24"/>
      <c r="I98" s="9"/>
      <c r="J98" s="9"/>
      <c r="K98" s="9">
        <v>0.71328124999999998</v>
      </c>
      <c r="L98" s="9">
        <v>0.99004728132387709</v>
      </c>
      <c r="M98" s="9">
        <v>1.05</v>
      </c>
      <c r="O98" s="8">
        <v>45742</v>
      </c>
      <c r="P98" s="9">
        <v>1</v>
      </c>
      <c r="Q98" s="9"/>
      <c r="R98" s="9"/>
      <c r="S98" s="9">
        <v>1.1499999999999999</v>
      </c>
      <c r="T98" s="9">
        <v>1.3</v>
      </c>
      <c r="U98" s="10"/>
      <c r="V98" s="24">
        <v>0.98</v>
      </c>
      <c r="W98" s="9"/>
      <c r="X98" s="9"/>
      <c r="Y98" s="9">
        <v>1.1499999999999999</v>
      </c>
      <c r="Z98" s="9">
        <v>1.3</v>
      </c>
      <c r="AA98" s="9"/>
    </row>
    <row r="99" spans="1:27" x14ac:dyDescent="0.25">
      <c r="A99" s="8">
        <v>45749</v>
      </c>
      <c r="B99" s="9"/>
      <c r="C99" s="9"/>
      <c r="D99" s="9"/>
      <c r="E99" s="9">
        <v>0.69</v>
      </c>
      <c r="F99" s="9">
        <v>0.97</v>
      </c>
      <c r="G99" s="10">
        <v>1.05</v>
      </c>
      <c r="H99" s="24"/>
      <c r="I99" s="9"/>
      <c r="J99" s="9"/>
      <c r="K99" s="9">
        <v>0.6907727797001153</v>
      </c>
      <c r="L99" s="9">
        <v>0.97469059405940595</v>
      </c>
      <c r="M99" s="9">
        <v>1.0414285714285709</v>
      </c>
      <c r="O99" s="8">
        <v>45749</v>
      </c>
      <c r="P99" s="9">
        <v>1</v>
      </c>
      <c r="Q99" s="9"/>
      <c r="R99" s="9"/>
      <c r="S99" s="9"/>
      <c r="T99" s="9">
        <v>1.3</v>
      </c>
      <c r="U99" s="10"/>
      <c r="V99" s="24">
        <v>0.97599999999999998</v>
      </c>
      <c r="W99" s="9"/>
      <c r="X99" s="9"/>
      <c r="Y99" s="9"/>
      <c r="Z99" s="9">
        <v>1.25</v>
      </c>
      <c r="AA99" s="9"/>
    </row>
    <row r="100" spans="1:27" x14ac:dyDescent="0.25">
      <c r="A100" s="8">
        <v>45756</v>
      </c>
      <c r="B100" s="9"/>
      <c r="C100" s="9"/>
      <c r="D100" s="9"/>
      <c r="E100" s="9">
        <v>0.68</v>
      </c>
      <c r="F100" s="9">
        <v>0.95</v>
      </c>
      <c r="G100" s="10">
        <v>1.04</v>
      </c>
      <c r="H100" s="24"/>
      <c r="I100" s="9"/>
      <c r="J100" s="9"/>
      <c r="K100" s="9">
        <v>0.62403705509507557</v>
      </c>
      <c r="L100" s="9">
        <v>0.92794597112249655</v>
      </c>
      <c r="M100" s="9">
        <v>1.04</v>
      </c>
      <c r="O100" s="8">
        <v>45756</v>
      </c>
      <c r="P100" s="9">
        <v>1</v>
      </c>
      <c r="Q100" s="9"/>
      <c r="R100" s="9"/>
      <c r="S100" s="9">
        <v>1.1200000000000001</v>
      </c>
      <c r="T100" s="9"/>
      <c r="U100" s="10"/>
      <c r="V100" s="24">
        <v>0.97571428571428598</v>
      </c>
      <c r="W100" s="9"/>
      <c r="X100" s="9"/>
      <c r="Y100" s="9">
        <v>1.0175000000000001</v>
      </c>
      <c r="Z100" s="9"/>
      <c r="AA100" s="9"/>
    </row>
    <row r="101" spans="1:27" x14ac:dyDescent="0.25">
      <c r="A101" s="8">
        <v>45763</v>
      </c>
      <c r="B101" s="9"/>
      <c r="C101" s="9"/>
      <c r="D101" s="9"/>
      <c r="E101" s="9">
        <v>0.9</v>
      </c>
      <c r="F101" s="9">
        <v>0.95</v>
      </c>
      <c r="G101" s="10">
        <v>1.05</v>
      </c>
      <c r="H101" s="24"/>
      <c r="I101" s="9"/>
      <c r="J101" s="9"/>
      <c r="K101" s="9">
        <v>0.64191049913941478</v>
      </c>
      <c r="L101" s="9">
        <v>0.9</v>
      </c>
      <c r="M101" s="9">
        <v>1.05</v>
      </c>
      <c r="O101" s="8">
        <v>45763</v>
      </c>
      <c r="P101" s="9">
        <v>1</v>
      </c>
      <c r="Q101" s="9"/>
      <c r="R101" s="9"/>
      <c r="S101" s="9">
        <v>1.1499999999999999</v>
      </c>
      <c r="T101" s="9">
        <v>1.3</v>
      </c>
      <c r="U101" s="10"/>
      <c r="V101" s="24">
        <v>0.96333333333333304</v>
      </c>
      <c r="W101" s="9"/>
      <c r="X101" s="9"/>
      <c r="Y101" s="9">
        <v>0.74</v>
      </c>
      <c r="Z101" s="9">
        <v>1.1000000000000001</v>
      </c>
      <c r="AA101" s="9"/>
    </row>
    <row r="102" spans="1:27" x14ac:dyDescent="0.25">
      <c r="A102" s="8">
        <v>45770</v>
      </c>
      <c r="B102" s="9"/>
      <c r="C102" s="9"/>
      <c r="D102" s="9"/>
      <c r="E102" s="9">
        <v>0.65</v>
      </c>
      <c r="F102" s="9">
        <v>0.95</v>
      </c>
      <c r="G102" s="10">
        <v>1.05</v>
      </c>
      <c r="H102" s="24"/>
      <c r="I102" s="9"/>
      <c r="J102" s="9"/>
      <c r="K102" s="9">
        <v>0.67280316722609523</v>
      </c>
      <c r="L102" s="9">
        <v>0.91093749999999996</v>
      </c>
      <c r="M102" s="9">
        <v>1.05</v>
      </c>
      <c r="O102" s="8">
        <v>45770</v>
      </c>
      <c r="P102" s="9">
        <v>1</v>
      </c>
      <c r="Q102" s="9"/>
      <c r="R102" s="9"/>
      <c r="S102" s="9">
        <v>0.5</v>
      </c>
      <c r="T102" s="9"/>
      <c r="U102" s="10"/>
      <c r="V102" s="24">
        <v>0.97599999999999998</v>
      </c>
      <c r="W102" s="9"/>
      <c r="X102" s="9"/>
      <c r="Y102" s="9">
        <v>0.5</v>
      </c>
      <c r="Z102" s="9"/>
      <c r="AA102" s="9"/>
    </row>
    <row r="103" spans="1:27" ht="18" customHeight="1" x14ac:dyDescent="0.25">
      <c r="A103" s="8">
        <v>45785</v>
      </c>
      <c r="B103" s="9"/>
      <c r="C103" s="9"/>
      <c r="D103" s="9"/>
      <c r="E103" s="9">
        <v>0.59</v>
      </c>
      <c r="F103" s="9">
        <v>0.89</v>
      </c>
      <c r="G103" s="10">
        <v>1.03</v>
      </c>
      <c r="H103" s="24"/>
      <c r="I103" s="9"/>
      <c r="J103" s="9"/>
      <c r="K103" s="9">
        <v>0.61</v>
      </c>
      <c r="L103" s="9">
        <v>0.9</v>
      </c>
      <c r="M103" s="9">
        <v>1.03</v>
      </c>
      <c r="O103" s="8">
        <v>45785</v>
      </c>
      <c r="P103" s="9">
        <v>1</v>
      </c>
      <c r="Q103" s="9"/>
      <c r="R103" s="9"/>
      <c r="S103" s="9">
        <v>1.1000000000000001</v>
      </c>
      <c r="T103" s="9">
        <v>1.2</v>
      </c>
      <c r="U103" s="10"/>
      <c r="V103" s="9">
        <v>0.99</v>
      </c>
      <c r="W103" s="9"/>
      <c r="X103" s="9"/>
      <c r="Y103" s="9">
        <v>1.0900000000000001</v>
      </c>
      <c r="Z103" s="9">
        <v>1.2</v>
      </c>
      <c r="AA103" s="9"/>
    </row>
    <row r="104" spans="1:27" ht="18" customHeight="1" x14ac:dyDescent="0.25">
      <c r="A104" s="8">
        <v>45799</v>
      </c>
      <c r="B104" s="9"/>
      <c r="C104" s="9"/>
      <c r="D104" s="9"/>
      <c r="E104" s="9">
        <v>0.55000000000000004</v>
      </c>
      <c r="F104" s="9">
        <v>0.89</v>
      </c>
      <c r="G104" s="10">
        <v>1.03</v>
      </c>
      <c r="H104" s="24"/>
      <c r="I104" s="9"/>
      <c r="J104" s="9"/>
      <c r="K104" s="9">
        <v>0.52</v>
      </c>
      <c r="L104" s="9">
        <v>0.9</v>
      </c>
      <c r="M104" s="9">
        <v>1.03</v>
      </c>
      <c r="O104" s="8">
        <v>45799</v>
      </c>
      <c r="P104" s="9">
        <v>1</v>
      </c>
      <c r="Q104" s="9"/>
      <c r="R104" s="9"/>
      <c r="S104" s="9">
        <v>1</v>
      </c>
      <c r="T104" s="9">
        <v>1.3</v>
      </c>
      <c r="U104" s="10"/>
      <c r="V104" s="9">
        <v>0.99</v>
      </c>
      <c r="W104" s="9"/>
      <c r="X104" s="9"/>
      <c r="Y104" s="9">
        <v>0.82</v>
      </c>
      <c r="Z104" s="9">
        <v>1.3</v>
      </c>
      <c r="AA104" s="9"/>
    </row>
    <row r="105" spans="1:27" ht="18" customHeight="1" x14ac:dyDescent="0.25">
      <c r="A105" s="8">
        <v>45806</v>
      </c>
      <c r="B105" s="9"/>
      <c r="C105" s="9"/>
      <c r="D105" s="9"/>
      <c r="E105" s="9">
        <v>0.5</v>
      </c>
      <c r="F105" s="9">
        <v>0.89</v>
      </c>
      <c r="G105" s="10">
        <v>1.03</v>
      </c>
      <c r="H105" s="24"/>
      <c r="I105" s="9"/>
      <c r="J105" s="9"/>
      <c r="K105" s="9">
        <v>0.5</v>
      </c>
      <c r="L105" s="9">
        <v>0.89</v>
      </c>
      <c r="M105" s="9">
        <v>1.03</v>
      </c>
      <c r="O105" s="8">
        <v>45806</v>
      </c>
      <c r="P105" s="9">
        <v>1</v>
      </c>
      <c r="Q105" s="9"/>
      <c r="R105" s="9"/>
      <c r="S105" s="9">
        <v>0.9</v>
      </c>
      <c r="T105" s="9">
        <v>0</v>
      </c>
      <c r="U105" s="10"/>
      <c r="V105" s="9">
        <v>0.99</v>
      </c>
      <c r="W105" s="9"/>
      <c r="X105" s="9"/>
      <c r="Y105" s="9">
        <v>0.9</v>
      </c>
      <c r="Z105" s="9"/>
      <c r="AA105" s="9"/>
    </row>
    <row r="106" spans="1:27" x14ac:dyDescent="0.25">
      <c r="A106" s="8">
        <v>45813</v>
      </c>
      <c r="B106" s="9"/>
      <c r="C106" s="9"/>
      <c r="D106" s="9"/>
      <c r="E106" s="9">
        <v>0.5</v>
      </c>
      <c r="F106" s="9">
        <v>0.89</v>
      </c>
      <c r="G106" s="10">
        <v>1.05</v>
      </c>
      <c r="H106" s="24"/>
      <c r="I106" s="9"/>
      <c r="J106" s="9"/>
      <c r="K106" s="9">
        <v>0.48</v>
      </c>
      <c r="L106" s="9">
        <v>0.6</v>
      </c>
      <c r="M106" s="9">
        <v>1.01</v>
      </c>
      <c r="O106" s="8">
        <v>45813</v>
      </c>
      <c r="P106" s="9">
        <v>1</v>
      </c>
      <c r="Q106" s="9"/>
      <c r="R106" s="9"/>
      <c r="S106" s="9"/>
      <c r="T106" s="9">
        <v>1.3</v>
      </c>
      <c r="U106" s="10"/>
      <c r="V106" s="9">
        <v>0.99</v>
      </c>
      <c r="W106" s="9"/>
      <c r="X106" s="9"/>
      <c r="Y106" s="9"/>
      <c r="Z106" s="9">
        <v>0.8</v>
      </c>
      <c r="AA106" s="9"/>
    </row>
    <row r="107" spans="1:27" x14ac:dyDescent="0.25">
      <c r="A107" s="8">
        <v>45820</v>
      </c>
      <c r="B107" s="9"/>
      <c r="C107" s="9"/>
      <c r="D107" s="9"/>
      <c r="E107" s="9">
        <v>0.5</v>
      </c>
      <c r="F107" s="9">
        <v>0.9</v>
      </c>
      <c r="G107" s="10">
        <v>1.03</v>
      </c>
      <c r="H107" s="24"/>
      <c r="I107" s="9"/>
      <c r="J107" s="9"/>
      <c r="K107" s="9">
        <v>0.46</v>
      </c>
      <c r="L107" s="9">
        <v>0.89</v>
      </c>
      <c r="M107" s="9">
        <v>1.03</v>
      </c>
      <c r="O107" s="8">
        <v>45820</v>
      </c>
      <c r="P107" s="9">
        <v>1</v>
      </c>
      <c r="Q107" s="9"/>
      <c r="R107" s="9"/>
      <c r="S107" s="9">
        <v>1.1499999999999999</v>
      </c>
      <c r="T107" s="9">
        <v>1</v>
      </c>
      <c r="U107" s="10"/>
      <c r="V107" s="9">
        <v>0.99</v>
      </c>
      <c r="W107" s="9"/>
      <c r="X107" s="9"/>
      <c r="Y107" s="9">
        <v>1.03</v>
      </c>
      <c r="Z107" s="9">
        <v>1</v>
      </c>
      <c r="AA107" s="9"/>
    </row>
    <row r="108" spans="1:27" x14ac:dyDescent="0.25">
      <c r="A108" s="8">
        <v>45827</v>
      </c>
      <c r="B108" s="9"/>
      <c r="C108" s="9"/>
      <c r="D108" s="9"/>
      <c r="E108" s="9">
        <v>0.45</v>
      </c>
      <c r="F108" s="9">
        <v>1</v>
      </c>
      <c r="G108" s="10">
        <v>1.03</v>
      </c>
      <c r="H108" s="24"/>
      <c r="I108" s="9"/>
      <c r="J108" s="9"/>
      <c r="K108" s="9">
        <v>0.47</v>
      </c>
      <c r="L108" s="9">
        <v>0.92</v>
      </c>
      <c r="M108" s="9">
        <v>1.02</v>
      </c>
      <c r="O108" s="8">
        <v>45827</v>
      </c>
      <c r="P108" s="9">
        <v>1</v>
      </c>
      <c r="Q108" s="9"/>
      <c r="R108" s="9"/>
      <c r="S108" s="9">
        <v>1.1000000000000001</v>
      </c>
      <c r="T108" s="9">
        <v>1</v>
      </c>
      <c r="U108" s="10"/>
      <c r="V108" s="9">
        <v>0.99</v>
      </c>
      <c r="W108" s="9"/>
      <c r="X108" s="9"/>
      <c r="Y108" s="9">
        <v>1.08</v>
      </c>
      <c r="Z108" s="9">
        <v>1</v>
      </c>
      <c r="AA108" s="9"/>
    </row>
    <row r="109" spans="1:27" x14ac:dyDescent="0.25">
      <c r="A109" s="8">
        <v>45834</v>
      </c>
      <c r="B109" s="9"/>
      <c r="C109" s="9"/>
      <c r="D109" s="9"/>
      <c r="E109" s="9">
        <v>0.44</v>
      </c>
      <c r="F109" s="9">
        <v>1</v>
      </c>
      <c r="G109" s="10">
        <v>1.03</v>
      </c>
      <c r="H109" s="24"/>
      <c r="I109" s="9"/>
      <c r="J109" s="9"/>
      <c r="K109" s="9">
        <v>0.39</v>
      </c>
      <c r="L109" s="9">
        <v>0.97</v>
      </c>
      <c r="M109" s="9">
        <v>1.03</v>
      </c>
      <c r="O109" s="8">
        <v>45834</v>
      </c>
      <c r="P109" s="9">
        <v>1</v>
      </c>
      <c r="Q109" s="9"/>
      <c r="R109" s="9"/>
      <c r="S109" s="9"/>
      <c r="T109" s="9">
        <v>1</v>
      </c>
      <c r="U109" s="10"/>
      <c r="V109" s="9">
        <v>0.99</v>
      </c>
      <c r="W109" s="9"/>
      <c r="X109" s="9"/>
      <c r="Y109" s="9"/>
      <c r="Z109" s="9">
        <v>1</v>
      </c>
      <c r="AA109" s="9"/>
    </row>
    <row r="110" spans="1:27" x14ac:dyDescent="0.25">
      <c r="A110" s="8">
        <v>45841.572916666664</v>
      </c>
      <c r="H110" s="24"/>
      <c r="I110" s="9"/>
      <c r="J110" s="9"/>
      <c r="K110" s="9">
        <v>0.45767195767195767</v>
      </c>
      <c r="L110" s="9">
        <v>0.99269102990033231</v>
      </c>
      <c r="M110" s="9"/>
      <c r="O110" s="8">
        <v>45841.572916666664</v>
      </c>
      <c r="V110" s="41">
        <v>0.98960000000000004</v>
      </c>
      <c r="W110" s="9"/>
      <c r="X110" s="9"/>
      <c r="Y110" s="9">
        <v>1.1008165019338203</v>
      </c>
      <c r="Z110" s="9">
        <v>0.95</v>
      </c>
      <c r="AA110" s="9"/>
    </row>
    <row r="111" spans="1:27" x14ac:dyDescent="0.25">
      <c r="A111" s="8">
        <v>45848</v>
      </c>
      <c r="H111" s="24"/>
      <c r="I111" s="9"/>
      <c r="J111" s="9"/>
      <c r="K111" s="9">
        <v>0.41460090850097336</v>
      </c>
      <c r="L111" s="9">
        <v>0.95378492398312509</v>
      </c>
      <c r="M111" s="9">
        <v>1.0464876033057851</v>
      </c>
      <c r="O111" s="8">
        <v>45848</v>
      </c>
      <c r="V111" s="9">
        <v>0.97711370262390673</v>
      </c>
      <c r="W111" s="9"/>
      <c r="X111" s="9"/>
      <c r="Y111" s="9">
        <v>1.0999999999999999</v>
      </c>
      <c r="Z111" s="9">
        <v>1.1168969181721573</v>
      </c>
      <c r="AA111" s="9"/>
    </row>
    <row r="112" spans="1:27" x14ac:dyDescent="0.25">
      <c r="A112" s="8">
        <v>45855</v>
      </c>
      <c r="H112" s="24"/>
      <c r="I112" s="9"/>
      <c r="J112" s="9"/>
      <c r="K112" s="9">
        <v>0.40650716245047241</v>
      </c>
      <c r="L112" s="9">
        <v>0.82140309155767</v>
      </c>
      <c r="M112" s="9">
        <v>1.03</v>
      </c>
      <c r="O112" s="8">
        <v>45855</v>
      </c>
      <c r="V112" s="9">
        <v>0.95323141070187634</v>
      </c>
      <c r="W112" s="9"/>
      <c r="X112" s="9"/>
      <c r="Y112" s="9">
        <v>0.98684363046250145</v>
      </c>
      <c r="Z112" s="9">
        <v>1</v>
      </c>
      <c r="AA112" s="9"/>
    </row>
    <row r="113" spans="1:27" x14ac:dyDescent="0.25">
      <c r="A113" s="8">
        <v>45862</v>
      </c>
      <c r="H113" s="24"/>
      <c r="I113" s="9"/>
      <c r="J113" s="9"/>
      <c r="K113" s="9">
        <v>0.47657657657657659</v>
      </c>
      <c r="L113" s="9">
        <v>0.83650485436893196</v>
      </c>
      <c r="M113" s="9"/>
      <c r="O113" s="8">
        <v>45862</v>
      </c>
      <c r="V113" s="9">
        <v>0.92225416906267976</v>
      </c>
      <c r="W113" s="9"/>
      <c r="X113" s="9"/>
      <c r="Y113" s="9">
        <v>1.125</v>
      </c>
      <c r="Z113" s="9">
        <v>1.1181818181818182</v>
      </c>
      <c r="AA113" s="9"/>
    </row>
    <row r="114" spans="1:27" x14ac:dyDescent="0.25">
      <c r="A114" s="8">
        <v>45869</v>
      </c>
      <c r="H114" s="24"/>
      <c r="I114" s="9"/>
      <c r="J114" s="9"/>
      <c r="K114" s="9">
        <v>0.53333333333333333</v>
      </c>
      <c r="L114" s="9">
        <v>0.85833333333333339</v>
      </c>
      <c r="M114" s="9"/>
      <c r="O114" s="8">
        <v>45869</v>
      </c>
      <c r="V114" s="9">
        <v>0.9102653631284916</v>
      </c>
      <c r="W114" s="9"/>
      <c r="X114" s="9"/>
      <c r="Y114" s="9">
        <v>1.1499999999999999</v>
      </c>
      <c r="Z114" s="9">
        <v>1.3</v>
      </c>
      <c r="AA114" s="9"/>
    </row>
    <row r="115" spans="1:27" x14ac:dyDescent="0.25">
      <c r="A115" s="43">
        <v>45876</v>
      </c>
      <c r="H115" s="24"/>
      <c r="I115" s="9"/>
      <c r="J115" s="9"/>
      <c r="K115" s="9">
        <v>0.45939849624060147</v>
      </c>
      <c r="L115" s="9">
        <v>0.86068181818181821</v>
      </c>
      <c r="M115" s="9"/>
      <c r="O115" s="43">
        <v>45876</v>
      </c>
      <c r="V115" s="9">
        <v>0.91018626309662398</v>
      </c>
      <c r="W115" s="1"/>
      <c r="X115" s="1"/>
      <c r="Y115" s="9">
        <v>1.1357142857142857</v>
      </c>
      <c r="Z115" s="9">
        <v>1.29</v>
      </c>
      <c r="AA115" s="1"/>
    </row>
    <row r="116" spans="1:27" x14ac:dyDescent="0.25">
      <c r="A116" s="43">
        <v>45883</v>
      </c>
      <c r="H116" s="24"/>
      <c r="I116" s="9"/>
      <c r="J116" s="9"/>
      <c r="K116" s="9">
        <v>0.39528725135982851</v>
      </c>
      <c r="L116" s="9">
        <v>0.76136363636363635</v>
      </c>
      <c r="M116" s="9"/>
      <c r="O116" s="43">
        <v>45883</v>
      </c>
      <c r="V116" s="9">
        <v>0.87360406091370557</v>
      </c>
      <c r="W116" s="1"/>
      <c r="X116" s="1"/>
      <c r="Y116" s="9">
        <v>1.1000000000000001</v>
      </c>
      <c r="Z116" s="9">
        <v>1.3</v>
      </c>
      <c r="AA116" s="1"/>
    </row>
    <row r="117" spans="1:27" x14ac:dyDescent="0.25">
      <c r="A117" s="43">
        <v>45890</v>
      </c>
      <c r="H117" s="24"/>
      <c r="I117" s="9"/>
      <c r="J117" s="9"/>
      <c r="K117" s="9">
        <v>0.28396510518813839</v>
      </c>
      <c r="L117" s="9">
        <v>0.8</v>
      </c>
      <c r="M117" s="9"/>
      <c r="O117" s="43">
        <v>45890</v>
      </c>
      <c r="V117" s="9">
        <v>0.84402769763416052</v>
      </c>
      <c r="W117" s="1"/>
      <c r="X117" s="1"/>
      <c r="Y117" s="9">
        <v>1.0360696517412935</v>
      </c>
      <c r="Z117" s="9"/>
      <c r="AA117" s="1"/>
    </row>
    <row r="118" spans="1:27" x14ac:dyDescent="0.25">
      <c r="A118" s="43">
        <v>45897</v>
      </c>
      <c r="H118" s="24"/>
      <c r="I118" s="9"/>
      <c r="J118" s="9"/>
      <c r="K118" s="9">
        <v>0.29768169358710295</v>
      </c>
      <c r="L118" s="9">
        <v>0.91666666666666663</v>
      </c>
      <c r="M118" s="9"/>
      <c r="O118" s="43">
        <v>45897</v>
      </c>
      <c r="V118" s="9">
        <v>0.81506602641056425</v>
      </c>
      <c r="W118" s="1"/>
      <c r="X118" s="1"/>
      <c r="Y118" s="9"/>
      <c r="Z118" s="9"/>
      <c r="AA118" s="1"/>
    </row>
    <row r="119" spans="1:27" x14ac:dyDescent="0.25">
      <c r="A119" s="43">
        <v>45904</v>
      </c>
      <c r="H119" s="24"/>
      <c r="I119" s="9"/>
      <c r="J119" s="9"/>
      <c r="K119" s="9">
        <v>0.22101990049751244</v>
      </c>
      <c r="L119" s="9">
        <v>0.76681818181818184</v>
      </c>
      <c r="M119" s="9"/>
      <c r="O119" s="43">
        <v>45904</v>
      </c>
      <c r="V119" s="9">
        <v>0.79476153244722436</v>
      </c>
      <c r="W119" s="1"/>
      <c r="X119" s="1"/>
      <c r="Y119" s="9"/>
      <c r="Z119" s="9"/>
      <c r="AA119" s="1"/>
    </row>
    <row r="120" spans="1:27" x14ac:dyDescent="0.25">
      <c r="A120" s="43">
        <v>45911</v>
      </c>
      <c r="H120" s="24"/>
      <c r="I120" s="9"/>
      <c r="J120" s="9"/>
      <c r="K120" s="9">
        <v>0.17963282769350447</v>
      </c>
      <c r="L120" s="9">
        <v>0.80891800507185119</v>
      </c>
      <c r="M120" s="9"/>
      <c r="O120" s="43">
        <v>45911</v>
      </c>
      <c r="V120" s="9">
        <v>0.80528301886792442</v>
      </c>
      <c r="W120" s="1"/>
      <c r="X120" s="1"/>
      <c r="Y120" s="9">
        <v>0.6</v>
      </c>
      <c r="Z120" s="9">
        <v>1.1471482889733839</v>
      </c>
      <c r="AA120" s="1"/>
    </row>
    <row r="121" spans="1:27" x14ac:dyDescent="0.25">
      <c r="A121" s="43">
        <v>45918</v>
      </c>
      <c r="H121" s="24"/>
      <c r="I121" s="9"/>
      <c r="J121" s="9"/>
      <c r="K121" s="9">
        <v>0.16647078464106846</v>
      </c>
      <c r="L121" s="9">
        <v>0.844705059282716</v>
      </c>
      <c r="M121" s="9"/>
      <c r="O121" s="43">
        <v>45918</v>
      </c>
      <c r="V121" s="9">
        <v>0.79914163090128754</v>
      </c>
      <c r="W121" s="1"/>
      <c r="X121" s="1"/>
      <c r="Y121" s="9">
        <v>1.1499999999999999</v>
      </c>
      <c r="Z121" s="9">
        <v>1.0009389671361502</v>
      </c>
      <c r="AA121" s="1"/>
    </row>
    <row r="122" spans="1:27" x14ac:dyDescent="0.25">
      <c r="A122" s="43">
        <v>45925</v>
      </c>
      <c r="H122" s="24"/>
      <c r="I122" s="9"/>
      <c r="J122" s="9"/>
      <c r="K122" s="9">
        <v>0.89999999999999991</v>
      </c>
      <c r="L122" s="9">
        <v>0.73560964863971812</v>
      </c>
      <c r="M122" s="9"/>
      <c r="O122" s="43">
        <v>45925</v>
      </c>
      <c r="V122" s="9">
        <v>0.79778554778554778</v>
      </c>
      <c r="W122" s="1"/>
      <c r="X122" s="1"/>
      <c r="Y122" s="9">
        <v>1.1499999999999999</v>
      </c>
      <c r="Z122" s="9">
        <v>1.1499999999999999</v>
      </c>
      <c r="AA122" s="1"/>
    </row>
    <row r="123" spans="1:27" x14ac:dyDescent="0.25">
      <c r="A123" s="43">
        <v>45932</v>
      </c>
      <c r="H123" s="24"/>
      <c r="I123" s="9"/>
      <c r="J123" s="9"/>
      <c r="K123" s="9">
        <v>0.30820895522388059</v>
      </c>
      <c r="L123" s="9">
        <v>0.8</v>
      </c>
      <c r="M123" s="9"/>
      <c r="O123" s="43">
        <v>45932</v>
      </c>
      <c r="V123" s="9">
        <v>0.82040229885057503</v>
      </c>
      <c r="W123" s="1"/>
      <c r="X123" s="1"/>
      <c r="Y123" s="9">
        <v>0.5</v>
      </c>
      <c r="Z123" s="9">
        <v>1.2875000000000001</v>
      </c>
      <c r="AA123" s="1"/>
    </row>
    <row r="124" spans="1:27" x14ac:dyDescent="0.25">
      <c r="A124" s="43">
        <v>45939</v>
      </c>
      <c r="H124" s="24"/>
      <c r="I124" s="9"/>
      <c r="J124" s="9"/>
      <c r="K124" s="9">
        <v>0.23221856725146195</v>
      </c>
      <c r="L124" s="9">
        <v>0.83687083888149139</v>
      </c>
      <c r="M124" s="9"/>
      <c r="O124" s="43">
        <v>45939</v>
      </c>
      <c r="V124" s="9">
        <v>0.84576975598171333</v>
      </c>
      <c r="W124" s="1"/>
      <c r="X124" s="1"/>
      <c r="Y124" s="9">
        <v>0.81999999999999984</v>
      </c>
      <c r="Z124" s="9"/>
      <c r="AA124" s="1"/>
    </row>
    <row r="125" spans="1:27" x14ac:dyDescent="0.25">
      <c r="A125" s="43">
        <v>45946</v>
      </c>
      <c r="H125" s="24"/>
      <c r="I125" s="9"/>
      <c r="J125" s="9"/>
      <c r="K125" s="9">
        <v>0.19942492012779553</v>
      </c>
      <c r="L125" s="9">
        <v>0.85679012345679006</v>
      </c>
      <c r="M125" s="9"/>
      <c r="O125" s="43">
        <v>45946</v>
      </c>
      <c r="V125" s="9">
        <v>0.83074229691876744</v>
      </c>
      <c r="W125" s="1"/>
      <c r="X125" s="1"/>
      <c r="Y125" s="9">
        <v>1.1074766355140186</v>
      </c>
      <c r="Z125" s="9">
        <v>1.2166666666666666</v>
      </c>
      <c r="AA125" s="1"/>
    </row>
    <row r="126" spans="1:27" x14ac:dyDescent="0.25">
      <c r="A126" s="43">
        <v>45953</v>
      </c>
      <c r="H126" s="24"/>
      <c r="I126" s="9"/>
      <c r="J126" s="9"/>
      <c r="K126" s="9">
        <v>0.24990583804143121</v>
      </c>
      <c r="L126" s="9">
        <v>0.74061855670103105</v>
      </c>
      <c r="M126" s="9"/>
      <c r="O126" s="43">
        <v>45953</v>
      </c>
      <c r="V126" s="9">
        <v>0.84034334763948493</v>
      </c>
      <c r="W126" s="1"/>
      <c r="X126" s="1"/>
      <c r="Y126" s="9"/>
      <c r="Z126" s="9"/>
      <c r="AA126" s="1"/>
    </row>
    <row r="127" spans="1:27" x14ac:dyDescent="0.25">
      <c r="A127" s="43">
        <v>45960</v>
      </c>
      <c r="H127" s="24"/>
      <c r="I127" s="9"/>
      <c r="J127" s="9"/>
      <c r="K127" s="9">
        <v>0.27554991539763113</v>
      </c>
      <c r="L127" s="9">
        <v>0.70618892508143327</v>
      </c>
      <c r="M127" s="9"/>
      <c r="O127" s="43">
        <v>45960</v>
      </c>
      <c r="V127" s="9">
        <v>0.84373927958833606</v>
      </c>
      <c r="W127" s="1"/>
      <c r="X127" s="1"/>
      <c r="Y127" s="9"/>
      <c r="Z127" s="9"/>
      <c r="AA127" s="1"/>
    </row>
    <row r="128" spans="1:27" x14ac:dyDescent="0.25">
      <c r="A128" s="43">
        <v>45974</v>
      </c>
      <c r="H128" s="24"/>
      <c r="I128" s="24"/>
      <c r="J128" s="24"/>
      <c r="K128" s="9">
        <v>0.18736842105263157</v>
      </c>
      <c r="L128" s="24">
        <v>0.74928084784254356</v>
      </c>
      <c r="M128" s="24"/>
      <c r="O128" s="43">
        <v>45974</v>
      </c>
      <c r="V128" s="9">
        <v>0.84171075837742515</v>
      </c>
      <c r="W128" s="24"/>
      <c r="X128" s="24"/>
      <c r="Y128" s="9">
        <v>1.1499999999999999</v>
      </c>
      <c r="Z128" s="9">
        <v>1.29</v>
      </c>
      <c r="AA128" s="24"/>
    </row>
    <row r="129" spans="1:27" x14ac:dyDescent="0.25">
      <c r="A129" s="43">
        <v>45981</v>
      </c>
      <c r="H129" s="24"/>
      <c r="I129" s="24"/>
      <c r="J129" s="24"/>
      <c r="K129" s="9">
        <v>0.16888987369820518</v>
      </c>
      <c r="L129" s="9">
        <v>0.59131344845630562</v>
      </c>
      <c r="M129" s="24"/>
      <c r="O129" s="43">
        <v>45981</v>
      </c>
      <c r="V129" s="9">
        <v>0.84171075837742515</v>
      </c>
      <c r="W129" s="24"/>
      <c r="X129" s="24"/>
      <c r="Y129" s="9">
        <v>0.97882736156351779</v>
      </c>
      <c r="Z129" s="9">
        <v>1.2904761904761906</v>
      </c>
      <c r="AA129" s="24"/>
    </row>
    <row r="130" spans="1:27" x14ac:dyDescent="0.25">
      <c r="A130" s="43">
        <v>45988</v>
      </c>
      <c r="H130" s="24"/>
      <c r="I130" s="24"/>
      <c r="J130" s="24"/>
      <c r="K130" s="9">
        <v>9.2833585795639773E-2</v>
      </c>
      <c r="L130" s="9">
        <v>0.5370725034199727</v>
      </c>
      <c r="M130" s="24"/>
      <c r="O130" s="43">
        <v>45988</v>
      </c>
      <c r="V130" s="9">
        <v>0.84171075837742515</v>
      </c>
      <c r="W130" s="24"/>
      <c r="X130" s="24"/>
      <c r="Y130" s="9">
        <v>0.5</v>
      </c>
      <c r="Z130" s="24"/>
      <c r="AA130" s="24"/>
    </row>
    <row r="131" spans="1:27" x14ac:dyDescent="0.25">
      <c r="A131" s="43">
        <v>45995</v>
      </c>
      <c r="H131" s="24"/>
      <c r="I131" s="24"/>
      <c r="J131" s="24"/>
      <c r="K131" s="100">
        <v>0.11272963155163468</v>
      </c>
      <c r="L131" s="100">
        <v>0.59455475946775849</v>
      </c>
      <c r="M131" s="24"/>
      <c r="O131" s="43">
        <v>45995</v>
      </c>
      <c r="V131" s="100">
        <v>0.82780933062880335</v>
      </c>
      <c r="W131" s="24"/>
      <c r="X131" s="24"/>
      <c r="Y131" s="100">
        <v>0.96666666666666667</v>
      </c>
      <c r="Z131" s="24">
        <v>1.2326923076923075</v>
      </c>
      <c r="AA131" s="24"/>
    </row>
    <row r="132" spans="1:27" x14ac:dyDescent="0.25">
      <c r="A132" s="43">
        <v>46002</v>
      </c>
      <c r="H132" s="24"/>
      <c r="I132" s="24"/>
      <c r="J132" s="24"/>
      <c r="K132" s="100">
        <v>9.0588053870669275E-2</v>
      </c>
      <c r="L132" s="100">
        <v>0.95333333333333325</v>
      </c>
      <c r="M132" s="24"/>
      <c r="O132" s="43">
        <v>46002</v>
      </c>
      <c r="V132" s="100">
        <v>0.83111187371310913</v>
      </c>
      <c r="W132" s="24"/>
      <c r="X132" s="24"/>
      <c r="Y132" s="100">
        <v>0.93237400351303867</v>
      </c>
      <c r="Z132" s="24">
        <v>0.3</v>
      </c>
      <c r="AA132" s="24"/>
    </row>
    <row r="133" spans="1:27" x14ac:dyDescent="0.25">
      <c r="A133" s="43">
        <v>46009</v>
      </c>
      <c r="H133" s="24"/>
      <c r="I133" s="24"/>
      <c r="J133" s="24"/>
      <c r="K133" s="100">
        <v>0.22612903225806449</v>
      </c>
      <c r="L133" s="100">
        <v>0.94366812227074226</v>
      </c>
      <c r="M133" s="24"/>
      <c r="O133" s="43">
        <v>46009</v>
      </c>
      <c r="V133" s="100">
        <v>0.83174917491749178</v>
      </c>
      <c r="W133" s="24"/>
      <c r="X133" s="24"/>
      <c r="Y133" s="100">
        <v>1.1400000000000001</v>
      </c>
      <c r="Z133" s="24"/>
      <c r="AA133" s="24"/>
    </row>
    <row r="134" spans="1:27" x14ac:dyDescent="0.25">
      <c r="A134" s="43">
        <v>46016</v>
      </c>
      <c r="H134" s="24"/>
      <c r="I134" s="24"/>
      <c r="J134" s="24"/>
      <c r="K134" s="100">
        <v>0.13208661417322834</v>
      </c>
      <c r="L134" s="24"/>
      <c r="M134" s="24"/>
      <c r="O134" s="43">
        <v>46016</v>
      </c>
      <c r="V134" s="100">
        <v>0.8552963818321786</v>
      </c>
      <c r="W134" s="24"/>
      <c r="X134" s="24"/>
      <c r="Y134" s="100">
        <v>0.5</v>
      </c>
      <c r="Z134" s="24"/>
      <c r="AA134" s="24"/>
    </row>
    <row r="135" spans="1:27" x14ac:dyDescent="0.25">
      <c r="A135" s="43">
        <v>46030</v>
      </c>
      <c r="H135" s="24"/>
      <c r="I135" s="24"/>
      <c r="J135" s="24"/>
      <c r="K135" s="100">
        <v>0.4834600760456273</v>
      </c>
      <c r="L135" s="100">
        <v>0.65448323066392877</v>
      </c>
      <c r="M135" s="24"/>
      <c r="O135" s="43">
        <v>46030</v>
      </c>
      <c r="V135" s="100">
        <v>0.8684431137724552</v>
      </c>
      <c r="W135" s="24"/>
      <c r="X135" s="24"/>
      <c r="Y135" s="100">
        <v>1.1400881057268724</v>
      </c>
      <c r="Z135" s="24">
        <v>0.95487066593285641</v>
      </c>
      <c r="AA135" s="24"/>
    </row>
    <row r="136" spans="1:27" x14ac:dyDescent="0.25">
      <c r="A136" s="43">
        <v>46037</v>
      </c>
      <c r="H136" s="24"/>
      <c r="I136" s="24"/>
      <c r="J136" s="24"/>
      <c r="K136" s="100">
        <v>0.25068965517241376</v>
      </c>
      <c r="L136" s="100">
        <v>0.57700578990901574</v>
      </c>
      <c r="M136" s="24"/>
      <c r="O136" s="43">
        <v>46037</v>
      </c>
      <c r="V136" s="100">
        <v>0.8612629757785466</v>
      </c>
      <c r="W136" s="24"/>
      <c r="X136" s="24"/>
      <c r="Y136" s="100">
        <v>1.0079365079365079</v>
      </c>
      <c r="Z136" s="24">
        <v>1.3</v>
      </c>
      <c r="AA136" s="24"/>
    </row>
    <row r="137" spans="1:27" x14ac:dyDescent="0.25">
      <c r="A137" s="43">
        <v>46044</v>
      </c>
      <c r="H137" s="24"/>
      <c r="I137" s="24"/>
      <c r="J137" s="24"/>
      <c r="K137" s="100">
        <v>0.19494252873563223</v>
      </c>
      <c r="L137" s="100">
        <v>0.52787723785166241</v>
      </c>
      <c r="M137" s="24"/>
      <c r="O137" s="43">
        <v>46044</v>
      </c>
      <c r="V137" s="100">
        <v>0.81034040178571431</v>
      </c>
      <c r="W137" s="24"/>
      <c r="X137" s="24"/>
      <c r="Y137" s="100">
        <v>1.1400000000000001</v>
      </c>
      <c r="Z137" s="24"/>
      <c r="AA137" s="24"/>
    </row>
    <row r="138" spans="1:27" x14ac:dyDescent="0.25">
      <c r="A138" s="43">
        <v>46051</v>
      </c>
      <c r="H138" s="24"/>
      <c r="I138" s="24"/>
      <c r="J138" s="24"/>
      <c r="K138" s="100">
        <v>0.1375903614457831</v>
      </c>
      <c r="L138" s="100">
        <v>0.40102986611740465</v>
      </c>
      <c r="M138" s="24"/>
      <c r="O138" s="43">
        <v>46051</v>
      </c>
      <c r="V138" s="100">
        <v>0.79707409753008229</v>
      </c>
      <c r="W138" s="24"/>
      <c r="X138" s="24"/>
      <c r="Y138" s="100">
        <v>1.1400000000000001</v>
      </c>
      <c r="Z138" s="24"/>
      <c r="AA138" s="24"/>
    </row>
    <row r="139" spans="1:27" x14ac:dyDescent="0.25">
      <c r="A139" s="43">
        <v>46058</v>
      </c>
      <c r="H139" s="24"/>
      <c r="I139" s="24"/>
      <c r="J139" s="24"/>
      <c r="K139" s="100">
        <v>0.13118598382749327</v>
      </c>
      <c r="L139" s="100">
        <v>0.36995121951219512</v>
      </c>
      <c r="M139" s="24"/>
      <c r="O139" s="43">
        <v>46058</v>
      </c>
      <c r="V139" s="100">
        <v>0.79254789272030646</v>
      </c>
      <c r="W139" s="24"/>
      <c r="X139" s="24"/>
      <c r="Y139" s="100">
        <v>1.1400000000000001</v>
      </c>
      <c r="Z139" s="24"/>
      <c r="AA139" s="24"/>
    </row>
    <row r="140" spans="1:27" x14ac:dyDescent="0.25">
      <c r="A140" s="43">
        <v>46065</v>
      </c>
      <c r="H140" s="24"/>
      <c r="I140" s="24"/>
      <c r="J140" s="24"/>
      <c r="K140" s="100">
        <v>0.11744703361093779</v>
      </c>
      <c r="L140" s="100">
        <v>0.32022382094324542</v>
      </c>
      <c r="M140" s="24"/>
      <c r="O140" s="43">
        <v>46065</v>
      </c>
      <c r="V140" s="100">
        <v>0.78800358637178725</v>
      </c>
      <c r="W140" s="24"/>
      <c r="X140" s="24"/>
      <c r="Y140" s="100">
        <v>1.1480000000000001</v>
      </c>
      <c r="Z140" s="24">
        <v>1.2</v>
      </c>
      <c r="AA140" s="24"/>
    </row>
    <row r="141" spans="1:27" x14ac:dyDescent="0.25">
      <c r="A141" s="43">
        <v>46072</v>
      </c>
      <c r="H141" s="24"/>
      <c r="I141" s="24"/>
      <c r="J141" s="24"/>
      <c r="K141" s="100">
        <v>0.3129139072847682</v>
      </c>
      <c r="L141" s="100">
        <v>0.37127516778523489</v>
      </c>
      <c r="M141" s="24"/>
      <c r="O141" s="43">
        <v>46072</v>
      </c>
      <c r="V141" s="100">
        <v>0.76546099290780134</v>
      </c>
      <c r="W141" s="24"/>
      <c r="X141" s="24"/>
      <c r="Y141" s="100">
        <v>0.86</v>
      </c>
      <c r="Z141" s="24"/>
      <c r="AA141" s="24"/>
    </row>
    <row r="142" spans="1:27" x14ac:dyDescent="0.25">
      <c r="A142" s="43">
        <v>46079</v>
      </c>
      <c r="H142" s="24"/>
      <c r="I142" s="24"/>
      <c r="J142" s="24"/>
      <c r="K142" s="100">
        <v>0.4</v>
      </c>
      <c r="L142" s="100">
        <v>0.23200000000000001</v>
      </c>
      <c r="M142" s="24"/>
      <c r="O142" s="43">
        <v>46079</v>
      </c>
      <c r="V142" s="100">
        <v>0.74785482123510294</v>
      </c>
      <c r="W142" s="24"/>
      <c r="X142" s="24"/>
      <c r="Y142" s="100"/>
      <c r="Z142" s="24">
        <v>0.15</v>
      </c>
      <c r="AA142" s="24"/>
    </row>
  </sheetData>
  <mergeCells count="16">
    <mergeCell ref="AU38:AW38"/>
    <mergeCell ref="BG38:BI38"/>
    <mergeCell ref="AT40:AT41"/>
    <mergeCell ref="AD1:AF1"/>
    <mergeCell ref="AG1:AJ1"/>
    <mergeCell ref="AK1:AN1"/>
    <mergeCell ref="AO1:AR1"/>
    <mergeCell ref="AI20:AJ20"/>
    <mergeCell ref="AG20:AH20"/>
    <mergeCell ref="AE20:AF20"/>
    <mergeCell ref="AK20:AL20"/>
    <mergeCell ref="AE50:AF50"/>
    <mergeCell ref="AG50:AH50"/>
    <mergeCell ref="AI50:AJ50"/>
    <mergeCell ref="AK50:AL50"/>
    <mergeCell ref="AM50:AN50"/>
  </mergeCells>
  <phoneticPr fontId="2" type="noConversion"/>
  <pageMargins left="0.7" right="0.7" top="0.75" bottom="0.75" header="0.3" footer="0.3"/>
  <pageSetup paperSize="9" orientation="portrait" r:id="rId1"/>
  <legacy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NCD &amp; GB Data </vt:lpstr>
      <vt:lpstr>LPCO Data</vt:lpstr>
      <vt:lpstr>Outstanding Securities</vt:lpstr>
      <vt:lpstr>NCD 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NBC426430</dc:creator>
  <cp:lastModifiedBy>NBC426430</cp:lastModifiedBy>
  <cp:lastPrinted>2025-12-22T01:46:32Z</cp:lastPrinted>
  <dcterms:created xsi:type="dcterms:W3CDTF">2024-12-30T01:59:49Z</dcterms:created>
  <dcterms:modified xsi:type="dcterms:W3CDTF">2026-02-27T08:13:55Z</dcterms:modified>
</cp:coreProperties>
</file>